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9405" yWindow="-15" windowWidth="7125" windowHeight="7875" firstSheet="8"/>
  </bookViews>
  <sheets>
    <sheet name="P&amp;L QTD - 2010" sheetId="13" r:id="rId1"/>
    <sheet name="P&amp;L YTD - 2010" sheetId="17" r:id="rId2"/>
    <sheet name="BS" sheetId="2" r:id="rId3"/>
    <sheet name="CF QTD" sheetId="11" r:id="rId4"/>
    <sheet name="CF YTD" sheetId="16" r:id="rId5"/>
    <sheet name="Segments QTD - 2010" sheetId="18" r:id="rId6"/>
    <sheet name="Segments YTD - 2010" sheetId="12" r:id="rId7"/>
    <sheet name="P&amp;L QTD - 2009" sheetId="19" r:id="rId8"/>
    <sheet name="P&amp;L YTD - 2009" sheetId="20" r:id="rId9"/>
    <sheet name="Segments QTD - 2009" sheetId="21" r:id="rId10"/>
    <sheet name="Segments YTD - 2009"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m" localSheetId="7">'[1]1403'!#REF!</definedName>
    <definedName name="\m" localSheetId="8">'[1]1403'!#REF!</definedName>
    <definedName name="\m" localSheetId="9">'[1]1403'!#REF!</definedName>
    <definedName name="\m" localSheetId="10">'[1]1403'!#REF!</definedName>
    <definedName name="\m">'[1]1403'!#REF!</definedName>
    <definedName name="\p">#REF!</definedName>
    <definedName name="\q" localSheetId="7">'[1]1403'!#REF!</definedName>
    <definedName name="\q" localSheetId="8">'[1]1403'!#REF!</definedName>
    <definedName name="\q" localSheetId="9">'[1]1403'!#REF!</definedName>
    <definedName name="\q" localSheetId="10">'[1]1403'!#REF!</definedName>
    <definedName name="\q">'[1]1403'!#REF!</definedName>
    <definedName name="\w" localSheetId="7">'[1]1403'!#REF!</definedName>
    <definedName name="\w" localSheetId="8">'[1]1403'!#REF!</definedName>
    <definedName name="\w" localSheetId="9">'[1]1403'!#REF!</definedName>
    <definedName name="\w" localSheetId="10">'[1]1403'!#REF!</definedName>
    <definedName name="\w">'[1]1403'!#REF!</definedName>
    <definedName name="_94WC" localSheetId="7">#REF!</definedName>
    <definedName name="_94WC" localSheetId="8">#REF!</definedName>
    <definedName name="_94WC" localSheetId="9">#REF!</definedName>
    <definedName name="_94WC" localSheetId="10">#REF!</definedName>
    <definedName name="_94WC">#REF!</definedName>
    <definedName name="_CGL94">#REF!</definedName>
    <definedName name="_grp1">#REF!</definedName>
    <definedName name="_grp2">#REF!</definedName>
    <definedName name="_Key1" hidden="1">#REF!</definedName>
    <definedName name="_Key2" hidden="1">#REF!</definedName>
    <definedName name="_mdc2" localSheetId="3" hidden="1">{#N/A,#N/A,FALSE,"Sheet1"}</definedName>
    <definedName name="_mdc2" localSheetId="4" hidden="1">{#N/A,#N/A,FALSE,"Sheet1"}</definedName>
    <definedName name="_mdc2" localSheetId="7" hidden="1">{#N/A,#N/A,FALSE,"Sheet1"}</definedName>
    <definedName name="_mdc2" localSheetId="0" hidden="1">{#N/A,#N/A,FALSE,"Sheet1"}</definedName>
    <definedName name="_mdc2" hidden="1">{#N/A,#N/A,FALSE,"Sheet1"}</definedName>
    <definedName name="_new1" localSheetId="3" hidden="1">{#N/A,#N/A,FALSE,"Sheet1"}</definedName>
    <definedName name="_new1" localSheetId="4" hidden="1">{#N/A,#N/A,FALSE,"Sheet1"}</definedName>
    <definedName name="_new1" localSheetId="7" hidden="1">{#N/A,#N/A,FALSE,"Sheet1"}</definedName>
    <definedName name="_new1" localSheetId="0" hidden="1">{#N/A,#N/A,FALSE,"Sheet1"}</definedName>
    <definedName name="_new1" hidden="1">{#N/A,#N/A,FALSE,"Sheet1"}</definedName>
    <definedName name="_Order1" hidden="1">255</definedName>
    <definedName name="_Order2" hidden="1">255</definedName>
    <definedName name="_PL94">#REF!</definedName>
    <definedName name="_Sort" hidden="1">#REF!</definedName>
    <definedName name="a" localSheetId="3" hidden="1">{#N/A,#N/A,FALSE,"Sheet1"}</definedName>
    <definedName name="a" localSheetId="4" hidden="1">{#N/A,#N/A,FALSE,"Sheet1"}</definedName>
    <definedName name="a" localSheetId="7" hidden="1">{#N/A,#N/A,FALSE,"Sheet1"}</definedName>
    <definedName name="a" localSheetId="0" hidden="1">{#N/A,#N/A,FALSE,"Sheet1"}</definedName>
    <definedName name="a" hidden="1">{#N/A,#N/A,FALSE,"Sheet1"}</definedName>
    <definedName name="aa" localSheetId="3" hidden="1">{#N/A,#N/A,FALSE,"Sheet1"}</definedName>
    <definedName name="aa" localSheetId="4" hidden="1">{#N/A,#N/A,FALSE,"Sheet1"}</definedName>
    <definedName name="aa" localSheetId="7" hidden="1">{#N/A,#N/A,FALSE,"Sheet1"}</definedName>
    <definedName name="aa" localSheetId="0" hidden="1">{#N/A,#N/A,FALSE,"Sheet1"}</definedName>
    <definedName name="aa" hidden="1">{#N/A,#N/A,FALSE,"Sheet1"}</definedName>
    <definedName name="AccesamaCMC">#REF!</definedName>
    <definedName name="AccesamaDirect">#REF!</definedName>
    <definedName name="AccesamaMF">#REF!</definedName>
    <definedName name="AccesamaOTH">#REF!</definedName>
    <definedName name="AcceseuaCMC">#REF!</definedName>
    <definedName name="AcceseuaDirect">#REF!</definedName>
    <definedName name="AcceseuaMF">#REF!</definedName>
    <definedName name="AcceseuaOTH">#REF!</definedName>
    <definedName name="Access">[2]Table!$A$23:$A$34</definedName>
    <definedName name="Accrual_0900_By_Week">#REF!</definedName>
    <definedName name="Accrual_By_SHIP_WEEK__Feb01">#REF!</definedName>
    <definedName name="Accrual_By_SHIP_WEEK__Feb01_3">#REF!</definedName>
    <definedName name="Accrual_By_Shipweek">#REF!</definedName>
    <definedName name="ACCRUAL_BY_W_E_APR01_FINAL">#REF!</definedName>
    <definedName name="Accrual_By_WEEK_1">#REF!</definedName>
    <definedName name="Accrual_By_WEEK_2">#REF!</definedName>
    <definedName name="Accrual_By_Week_End">#REF!</definedName>
    <definedName name="Accrual_By_Week_End_1">#REF!</definedName>
    <definedName name="Accrual_By_Week_End_Mar01">#REF!</definedName>
    <definedName name="actualdp" localSheetId="7">[3]Adm97!#REF!</definedName>
    <definedName name="actualdp" localSheetId="8">[3]Adm97!#REF!</definedName>
    <definedName name="actualdp" localSheetId="9">[3]Adm97!#REF!</definedName>
    <definedName name="actualdp" localSheetId="10">[3]Adm97!#REF!</definedName>
    <definedName name="actualdp">[3]Adm97!#REF!</definedName>
    <definedName name="Affil">[4]Sheet4!$B$2:$B$15</definedName>
    <definedName name="affiliate">#REF!</definedName>
    <definedName name="AFFILIATION">#REF!</definedName>
    <definedName name="AGM">[5]Summary!$C$335:$AQ$396</definedName>
    <definedName name="AireuaCMC">#REF!</definedName>
    <definedName name="AireuaDirect">#REF!</definedName>
    <definedName name="AireuaMF">#REF!</definedName>
    <definedName name="AireuaOTH">#REF!</definedName>
    <definedName name="AirusaCMC">#REF!</definedName>
    <definedName name="AirusaDirect">#REF!</definedName>
    <definedName name="AirusaMF">#REF!</definedName>
    <definedName name="AirusaOTH">#REF!</definedName>
    <definedName name="ANNEE">#REF!</definedName>
    <definedName name="AP">#REF!</definedName>
    <definedName name="APFCST">'[6]CEC WC Forecast'!$C$98:$Q$130</definedName>
    <definedName name="AR">#REF!</definedName>
    <definedName name="ARFCST">'[6]CEC WC Forecast'!$C$26:$Q$59</definedName>
    <definedName name="Asset_Type">#REF!</definedName>
    <definedName name="assfdas" localSheetId="3" hidden="1">{#N/A,#N/A,FALSE,"Sheet1"}</definedName>
    <definedName name="assfdas" localSheetId="4" hidden="1">{#N/A,#N/A,FALSE,"Sheet1"}</definedName>
    <definedName name="assfdas" localSheetId="7" hidden="1">{#N/A,#N/A,FALSE,"Sheet1"}</definedName>
    <definedName name="assfdas" localSheetId="0" hidden="1">{#N/A,#N/A,FALSE,"Sheet1"}</definedName>
    <definedName name="assfdas" hidden="1">{#N/A,#N/A,FALSE,"Sheet1"}</definedName>
    <definedName name="Asshole" localSheetId="3" hidden="1">{#N/A,#N/A,FALSE,"Sheet1"}</definedName>
    <definedName name="Asshole" localSheetId="4" hidden="1">{#N/A,#N/A,FALSE,"Sheet1"}</definedName>
    <definedName name="Asshole" localSheetId="7" hidden="1">{#N/A,#N/A,FALSE,"Sheet1"}</definedName>
    <definedName name="Asshole" localSheetId="0" hidden="1">{#N/A,#N/A,FALSE,"Sheet1"}</definedName>
    <definedName name="Asshole" hidden="1">{#N/A,#N/A,FALSE,"Sheet1"}</definedName>
    <definedName name="AT">[2]Table!$A$23:$A$34</definedName>
    <definedName name="b" localSheetId="3" hidden="1">{#N/A,#N/A,FALSE,"Sheet1"}</definedName>
    <definedName name="b" localSheetId="4" hidden="1">{#N/A,#N/A,FALSE,"Sheet1"}</definedName>
    <definedName name="b" localSheetId="7" hidden="1">{#N/A,#N/A,FALSE,"Sheet1"}</definedName>
    <definedName name="b" localSheetId="0" hidden="1">{#N/A,#N/A,FALSE,"Sheet1"}</definedName>
    <definedName name="b" hidden="1">{#N/A,#N/A,FALSE,"Sheet1"}</definedName>
    <definedName name="balsht">#REF!</definedName>
    <definedName name="bb" localSheetId="3" hidden="1">{#N/A,#N/A,FALSE,"Sheet1"}</definedName>
    <definedName name="bb" localSheetId="4" hidden="1">{#N/A,#N/A,FALSE,"Sheet1"}</definedName>
    <definedName name="bb" localSheetId="7" hidden="1">{#N/A,#N/A,FALSE,"Sheet1"}</definedName>
    <definedName name="bb" localSheetId="0" hidden="1">{#N/A,#N/A,FALSE,"Sheet1"}</definedName>
    <definedName name="bb" hidden="1">{#N/A,#N/A,FALSE,"Sheet1"}</definedName>
    <definedName name="bbb" localSheetId="3" hidden="1">{#N/A,#N/A,FALSE,"Sheet1"}</definedName>
    <definedName name="bbb" localSheetId="4" hidden="1">{#N/A,#N/A,FALSE,"Sheet1"}</definedName>
    <definedName name="bbb" localSheetId="7" hidden="1">{#N/A,#N/A,FALSE,"Sheet1"}</definedName>
    <definedName name="bbb" localSheetId="0" hidden="1">{#N/A,#N/A,FALSE,"Sheet1"}</definedName>
    <definedName name="bbb" hidden="1">{#N/A,#N/A,FALSE,"Sheet1"}</definedName>
    <definedName name="BestaCMC">#REF!</definedName>
    <definedName name="BestaDirect">#REF!</definedName>
    <definedName name="BestaMF">#REF!</definedName>
    <definedName name="BestaOTH">#REF!</definedName>
    <definedName name="buck" localSheetId="3" hidden="1">{#N/A,#N/A,FALSE,"Sheet1"}</definedName>
    <definedName name="buck" localSheetId="4" hidden="1">{#N/A,#N/A,FALSE,"Sheet1"}</definedName>
    <definedName name="buck" localSheetId="7" hidden="1">{#N/A,#N/A,FALSE,"Sheet1"}</definedName>
    <definedName name="buck" localSheetId="0" hidden="1">{#N/A,#N/A,FALSE,"Sheet1"}</definedName>
    <definedName name="buck" hidden="1">{#N/A,#N/A,FALSE,"Sheet1"}</definedName>
    <definedName name="BudCri">#REF!</definedName>
    <definedName name="BUSINESS">#REF!</definedName>
    <definedName name="CapExp">#REF!</definedName>
    <definedName name="cbcbc" localSheetId="3" hidden="1">{#N/A,#N/A,FALSE,"Sheet1"}</definedName>
    <definedName name="cbcbc" localSheetId="4" hidden="1">{#N/A,#N/A,FALSE,"Sheet1"}</definedName>
    <definedName name="cbcbc" localSheetId="7" hidden="1">{#N/A,#N/A,FALSE,"Sheet1"}</definedName>
    <definedName name="cbcbc" localSheetId="0" hidden="1">{#N/A,#N/A,FALSE,"Sheet1"}</definedName>
    <definedName name="cbcbc" hidden="1">{#N/A,#N/A,FALSE,"Sheet1"}</definedName>
    <definedName name="ChamaCMC">#REF!</definedName>
    <definedName name="ChamaDirect">#REF!</definedName>
    <definedName name="ChamaMF">#REF!</definedName>
    <definedName name="ChamaOTH">#REF!</definedName>
    <definedName name="check">#REF!</definedName>
    <definedName name="check1">#REF!</definedName>
    <definedName name="check2">#REF!</definedName>
    <definedName name="check3">#REF!</definedName>
    <definedName name="ChkBudget">#REF!</definedName>
    <definedName name="chris" localSheetId="3" hidden="1">{#N/A,#N/A,FALSE,"Sheet1"}</definedName>
    <definedName name="chris" localSheetId="4" hidden="1">{#N/A,#N/A,FALSE,"Sheet1"}</definedName>
    <definedName name="chris" localSheetId="7" hidden="1">{#N/A,#N/A,FALSE,"Sheet1"}</definedName>
    <definedName name="chris" localSheetId="0" hidden="1">{#N/A,#N/A,FALSE,"Sheet1"}</definedName>
    <definedName name="chris" hidden="1">{#N/A,#N/A,FALSE,"Sheet1"}</definedName>
    <definedName name="Controls">[7]Controls!$A$1:$A$74</definedName>
    <definedName name="curent_q">'[8]Pg 2'!$C$4:$C$40,'[8]Pg 2'!$H$4:$H$40,'[8]Pg 2'!$M$4:$M$40,'[8]Pg 2'!$R$4:$R$40</definedName>
    <definedName name="CUREST">#REF!</definedName>
    <definedName name="CURQTR">#REF!</definedName>
    <definedName name="current_1_2">#REF!</definedName>
    <definedName name="current_q">'[8]Pg 3'!$C$4:$C$40,'[8]Pg 3'!$H$4:$H$40,'[8]Pg 3'!$M$4:$M$40,'[8]Pg 3'!$R$4:$R$40,'[8]Pg 3'!$W$4:$W$40</definedName>
    <definedName name="current_q_1">#REF!</definedName>
    <definedName name="Cust2">[4]Sheet4!$B$2:$C$15</definedName>
    <definedName name="d" localSheetId="3" hidden="1">{#N/A,#N/A,FALSE,"Sheet1"}</definedName>
    <definedName name="d" localSheetId="4" hidden="1">{#N/A,#N/A,FALSE,"Sheet1"}</definedName>
    <definedName name="d" localSheetId="7" hidden="1">{#N/A,#N/A,FALSE,"Sheet1"}</definedName>
    <definedName name="d" localSheetId="0" hidden="1">{#N/A,#N/A,FALSE,"Sheet1"}</definedName>
    <definedName name="d" hidden="1">{#N/A,#N/A,FALSE,"Sheet1"}</definedName>
    <definedName name="D16_">#N/A</definedName>
    <definedName name="Data2005Q4">#REF!</definedName>
    <definedName name="_xlnm.Database">#REF!</definedName>
    <definedName name="dd" localSheetId="3" hidden="1">{#N/A,#N/A,FALSE,"Sheet1"}</definedName>
    <definedName name="dd" localSheetId="4" hidden="1">{#N/A,#N/A,FALSE,"Sheet1"}</definedName>
    <definedName name="dd" localSheetId="7" hidden="1">{#N/A,#N/A,FALSE,"Sheet1"}</definedName>
    <definedName name="dd" localSheetId="0" hidden="1">{#N/A,#N/A,FALSE,"Sheet1"}</definedName>
    <definedName name="dd" hidden="1">{#N/A,#N/A,FALSE,"Sheet1"}</definedName>
    <definedName name="ddddd" localSheetId="3" hidden="1">{#N/A,#N/A,FALSE,"Sheet1"}</definedName>
    <definedName name="ddddd" localSheetId="4" hidden="1">{#N/A,#N/A,FALSE,"Sheet1"}</definedName>
    <definedName name="ddddd" localSheetId="7" hidden="1">{#N/A,#N/A,FALSE,"Sheet1"}</definedName>
    <definedName name="ddddd" localSheetId="0" hidden="1">{#N/A,#N/A,FALSE,"Sheet1"}</definedName>
    <definedName name="ddddd" hidden="1">{#N/A,#N/A,FALSE,"Sheet1"}</definedName>
    <definedName name="ddsds" localSheetId="3" hidden="1">{#N/A,#N/A,FALSE,"Sheet1"}</definedName>
    <definedName name="ddsds" localSheetId="4" hidden="1">{#N/A,#N/A,FALSE,"Sheet1"}</definedName>
    <definedName name="ddsds" localSheetId="7" hidden="1">{#N/A,#N/A,FALSE,"Sheet1"}</definedName>
    <definedName name="ddsds" localSheetId="0" hidden="1">{#N/A,#N/A,FALSE,"Sheet1"}</definedName>
    <definedName name="ddsds" hidden="1">{#N/A,#N/A,FALSE,"Sheet1"}</definedName>
    <definedName name="Description">#REF!</definedName>
    <definedName name="DFG" localSheetId="4" hidden="1">{#N/A,#N/A,FALSE,"Sheet1"}</definedName>
    <definedName name="DFG" hidden="1">{#N/A,#N/A,FALSE,"Sheet1"}</definedName>
    <definedName name="DirCri">#REF!</definedName>
    <definedName name="DivOther">#REF!</definedName>
    <definedName name="DoorsamaCMC" localSheetId="7">[9]Summary!#REF!</definedName>
    <definedName name="DoorsamaCMC" localSheetId="8">[9]Summary!#REF!</definedName>
    <definedName name="DoorsamaCMC" localSheetId="9">[9]Summary!#REF!</definedName>
    <definedName name="DoorsamaCMC" localSheetId="10">[9]Summary!#REF!</definedName>
    <definedName name="DoorsamaCMC">[9]Summary!#REF!</definedName>
    <definedName name="DoorsamaDirect" localSheetId="7">[9]Summary!#REF!</definedName>
    <definedName name="DoorsamaDirect" localSheetId="8">[9]Summary!#REF!</definedName>
    <definedName name="DoorsamaDirect" localSheetId="9">[9]Summary!#REF!</definedName>
    <definedName name="DoorsamaDirect" localSheetId="10">[9]Summary!#REF!</definedName>
    <definedName name="DoorsamaDirect">[9]Summary!#REF!</definedName>
    <definedName name="DoorsamaMF" localSheetId="7">[9]Summary!#REF!</definedName>
    <definedName name="DoorsamaMF" localSheetId="8">[9]Summary!#REF!</definedName>
    <definedName name="DoorsamaMF" localSheetId="9">[9]Summary!#REF!</definedName>
    <definedName name="DoorsamaMF" localSheetId="10">[9]Summary!#REF!</definedName>
    <definedName name="DoorsamaMF">[9]Summary!#REF!</definedName>
    <definedName name="DoorsamaOTH" localSheetId="7">[9]Summary!#REF!</definedName>
    <definedName name="DoorsamaOTH" localSheetId="8">[9]Summary!#REF!</definedName>
    <definedName name="DoorsamaOTH" localSheetId="9">[9]Summary!#REF!</definedName>
    <definedName name="DoorsamaOTH" localSheetId="10">[9]Summary!#REF!</definedName>
    <definedName name="DoorsamaOTH">[9]Summary!#REF!</definedName>
    <definedName name="DPOFCST">#REF!</definedName>
    <definedName name="DrseuaCMC" localSheetId="7">[9]Summary!#REF!</definedName>
    <definedName name="DrseuaCMC" localSheetId="8">[9]Summary!#REF!</definedName>
    <definedName name="DrseuaCMC" localSheetId="9">[9]Summary!#REF!</definedName>
    <definedName name="DrseuaCMC" localSheetId="10">[9]Summary!#REF!</definedName>
    <definedName name="DrseuaCMC">[9]Summary!#REF!</definedName>
    <definedName name="DrseuaDirect" localSheetId="7">[9]Summary!#REF!</definedName>
    <definedName name="DrseuaDirect" localSheetId="8">[9]Summary!#REF!</definedName>
    <definedName name="DrseuaDirect" localSheetId="9">[9]Summary!#REF!</definedName>
    <definedName name="DrseuaDirect" localSheetId="10">[9]Summary!#REF!</definedName>
    <definedName name="DrseuaDirect">[9]Summary!#REF!</definedName>
    <definedName name="DrseuaMF" localSheetId="7">[9]Summary!#REF!</definedName>
    <definedName name="DrseuaMF" localSheetId="8">[9]Summary!#REF!</definedName>
    <definedName name="DrseuaMF" localSheetId="9">[9]Summary!#REF!</definedName>
    <definedName name="DrseuaMF" localSheetId="10">[9]Summary!#REF!</definedName>
    <definedName name="DrseuaMF">[9]Summary!#REF!</definedName>
    <definedName name="DrseuaOTH" localSheetId="7">[9]Summary!#REF!</definedName>
    <definedName name="DrseuaOTH" localSheetId="8">[9]Summary!#REF!</definedName>
    <definedName name="DrseuaOTH" localSheetId="9">[9]Summary!#REF!</definedName>
    <definedName name="DrseuaOTH" localSheetId="10">[9]Summary!#REF!</definedName>
    <definedName name="DrseuaOTH">[9]Summary!#REF!</definedName>
    <definedName name="DSIFCST">#REF!</definedName>
    <definedName name="DSOFCST">#REF!</definedName>
    <definedName name="EandO">#REF!</definedName>
    <definedName name="entity">'[6]Back-End'!$E$4:$F$23</definedName>
    <definedName name="EntityCurr">[4]Sheet4!$E$2:$F$446</definedName>
    <definedName name="EPS">[5]Summary!$C$2096:$AJ$2100</definedName>
    <definedName name="EXPAND" localSheetId="7">'[1]1403'!#REF!</definedName>
    <definedName name="EXPAND" localSheetId="8">'[1]1403'!#REF!</definedName>
    <definedName name="EXPAND" localSheetId="9">'[1]1403'!#REF!</definedName>
    <definedName name="EXPAND" localSheetId="10">'[1]1403'!#REF!</definedName>
    <definedName name="EXPAND">'[1]1403'!#REF!</definedName>
    <definedName name="Extra" localSheetId="7">'[10]mASTER aTRO'!#REF!</definedName>
    <definedName name="Extra" localSheetId="8">'[10]mASTER aTRO'!#REF!</definedName>
    <definedName name="Extra" localSheetId="9">'[10]mASTER aTRO'!#REF!</definedName>
    <definedName name="Extra" localSheetId="10">'[10]mASTER aTRO'!#REF!</definedName>
    <definedName name="Extra">'[10]mASTER aTRO'!#REF!</definedName>
    <definedName name="_xlnm.Extract" localSheetId="7">[11]prdty!#REF!</definedName>
    <definedName name="_xlnm.Extract" localSheetId="8">[11]prdty!#REF!</definedName>
    <definedName name="_xlnm.Extract" localSheetId="9">[11]prdty!#REF!</definedName>
    <definedName name="_xlnm.Extract" localSheetId="10">[11]prdty!#REF!</definedName>
    <definedName name="_xlnm.Extract">[11]prdty!#REF!</definedName>
    <definedName name="f" localSheetId="3" hidden="1">{#N/A,#N/A,FALSE,"Sheet1"}</definedName>
    <definedName name="f" localSheetId="4" hidden="1">{#N/A,#N/A,FALSE,"Sheet1"}</definedName>
    <definedName name="f" localSheetId="7" hidden="1">{#N/A,#N/A,FALSE,"Sheet1"}</definedName>
    <definedName name="f" localSheetId="0" hidden="1">{#N/A,#N/A,FALSE,"Sheet1"}</definedName>
    <definedName name="f" hidden="1">{#N/A,#N/A,FALSE,"Sheet1"}</definedName>
    <definedName name="FasamaCMC">#REF!</definedName>
    <definedName name="FasamaDirect">#REF!</definedName>
    <definedName name="FasamaMF">#REF!</definedName>
    <definedName name="FasamaOTH">#REF!</definedName>
    <definedName name="FasasaCMC">#REF!</definedName>
    <definedName name="FasasaDirect">#REF!</definedName>
    <definedName name="FasasaMF">#REF!</definedName>
    <definedName name="FasasaOTH">#REF!</definedName>
    <definedName name="FaseuaCMC">#REF!</definedName>
    <definedName name="FaseuaDirect">#REF!</definedName>
    <definedName name="FaseuaMF">#REF!</definedName>
    <definedName name="FaseuaOTH">#REF!</definedName>
    <definedName name="filesave" localSheetId="7">[12]!filesave</definedName>
    <definedName name="filesave" localSheetId="8">[12]!filesave</definedName>
    <definedName name="filesave" localSheetId="9">[12]!filesave</definedName>
    <definedName name="filesave" localSheetId="10">[12]!filesave</definedName>
    <definedName name="filesave">[12]!filesave</definedName>
    <definedName name="Goal" localSheetId="7">[13]Objectives!#REF!</definedName>
    <definedName name="Goal" localSheetId="8">[13]Objectives!#REF!</definedName>
    <definedName name="Goal" localSheetId="9">[13]Objectives!#REF!</definedName>
    <definedName name="Goal" localSheetId="10">[13]Objectives!#REF!</definedName>
    <definedName name="Goal">[13]Objectives!#REF!</definedName>
    <definedName name="godhelpme" localSheetId="3" hidden="1">{#N/A,#N/A,FALSE,"Sheet1"}</definedName>
    <definedName name="godhelpme" localSheetId="4" hidden="1">{#N/A,#N/A,FALSE,"Sheet1"}</definedName>
    <definedName name="godhelpme" localSheetId="7" hidden="1">{#N/A,#N/A,FALSE,"Sheet1"}</definedName>
    <definedName name="godhelpme" localSheetId="0" hidden="1">{#N/A,#N/A,FALSE,"Sheet1"}</definedName>
    <definedName name="godhelpme" hidden="1">{#N/A,#N/A,FALSE,"Sheet1"}</definedName>
    <definedName name="GrossMargin">#REF!</definedName>
    <definedName name="GrowthSGA">#REF!</definedName>
    <definedName name="HdweamaCMC">#REF!</definedName>
    <definedName name="HdweamaDirect">#REF!</definedName>
    <definedName name="HdweamaMF">#REF!</definedName>
    <definedName name="HdweamaOTH">#REF!</definedName>
    <definedName name="HEADERS" localSheetId="7">'[1]1403'!#REF!</definedName>
    <definedName name="HEADERS" localSheetId="8">'[1]1403'!#REF!</definedName>
    <definedName name="HEADERS" localSheetId="9">'[1]1403'!#REF!</definedName>
    <definedName name="HEADERS" localSheetId="10">'[1]1403'!#REF!</definedName>
    <definedName name="HEADERS">'[1]1403'!#REF!</definedName>
    <definedName name="help" localSheetId="7">'[14]MH Installations'!#REF!</definedName>
    <definedName name="help" localSheetId="8">'[14]MH Installations'!#REF!</definedName>
    <definedName name="help" localSheetId="9">'[14]MH Installations'!#REF!</definedName>
    <definedName name="help" localSheetId="10">'[14]MH Installations'!#REF!</definedName>
    <definedName name="help">'[14]MH Installations'!#REF!</definedName>
    <definedName name="help13" localSheetId="7">'[14]MH Installations'!#REF!</definedName>
    <definedName name="help13" localSheetId="8">'[14]MH Installations'!#REF!</definedName>
    <definedName name="help13" localSheetId="9">'[14]MH Installations'!#REF!</definedName>
    <definedName name="help13" localSheetId="10">'[14]MH Installations'!#REF!</definedName>
    <definedName name="help13">'[14]MH Installations'!#REF!</definedName>
    <definedName name="HydreuaCMC">#REF!</definedName>
    <definedName name="HydreuaDirect">#REF!</definedName>
    <definedName name="HydreuaMF">#REF!</definedName>
    <definedName name="HydreuaOTH">#REF!</definedName>
    <definedName name="HydrusaCMC">#REF!</definedName>
    <definedName name="HydrusaDirect">#REF!</definedName>
    <definedName name="HydrusaMF">#REF!</definedName>
    <definedName name="HydrusaOTH">#REF!</definedName>
    <definedName name="Idontknow" localSheetId="3" hidden="1">{#N/A,#N/A,FALSE,"Sheet1"}</definedName>
    <definedName name="Idontknow" localSheetId="4" hidden="1">{#N/A,#N/A,FALSE,"Sheet1"}</definedName>
    <definedName name="Idontknow" localSheetId="7" hidden="1">{#N/A,#N/A,FALSE,"Sheet1"}</definedName>
    <definedName name="Idontknow" localSheetId="0" hidden="1">{#N/A,#N/A,FALSE,"Sheet1"}</definedName>
    <definedName name="Idontknow" hidden="1">{#N/A,#N/A,FALSE,"Sheet1"}</definedName>
    <definedName name="Ind">#REF!</definedName>
    <definedName name="Industrial_Motors___Small">#REF!</definedName>
    <definedName name="instruct" localSheetId="7">[15]!instruct</definedName>
    <definedName name="instruct" localSheetId="8">[15]!instruct</definedName>
    <definedName name="instruct" localSheetId="9">[15]!instruct</definedName>
    <definedName name="instruct" localSheetId="10">[15]!instruct</definedName>
    <definedName name="instruct">[15]!instruct</definedName>
    <definedName name="Interest">#REF!</definedName>
    <definedName name="INV">#REF!</definedName>
    <definedName name="INVFCST">'[6]CEC WC Forecast'!$C$61:$Q$94</definedName>
    <definedName name="IQ_ADDIN" hidden="1">"AUTO"</definedName>
    <definedName name="Jan_2004_through_Jan_2005">#REF!</definedName>
    <definedName name="Jan01_Accrual_By_Ship_Week">#REF!</definedName>
    <definedName name="JanRates">#REF!</definedName>
    <definedName name="jb" localSheetId="3" hidden="1">{#N/A,#N/A,FALSE,"Sheet1"}</definedName>
    <definedName name="jb" localSheetId="4" hidden="1">{#N/A,#N/A,FALSE,"Sheet1"}</definedName>
    <definedName name="jb" localSheetId="7" hidden="1">{#N/A,#N/A,FALSE,"Sheet1"}</definedName>
    <definedName name="jb" localSheetId="0" hidden="1">{#N/A,#N/A,FALSE,"Sheet1"}</definedName>
    <definedName name="jb" hidden="1">{#N/A,#N/A,FALSE,"Sheet1"}</definedName>
    <definedName name="Jul01_Accrual_By_WEEK_END">#REF!</definedName>
    <definedName name="July_2004">#REF!</definedName>
    <definedName name="June_Accrual_By_Week_End">#REF!</definedName>
    <definedName name="Kurt" localSheetId="7">'[14]MH Installations'!#REF!</definedName>
    <definedName name="Kurt" localSheetId="8">'[14]MH Installations'!#REF!</definedName>
    <definedName name="Kurt" localSheetId="9">'[14]MH Installations'!#REF!</definedName>
    <definedName name="Kurt" localSheetId="10">'[14]MH Installations'!#REF!</definedName>
    <definedName name="Kurt">'[14]MH Installations'!#REF!</definedName>
    <definedName name="l" localSheetId="3" hidden="1">{#N/A,#N/A,FALSE,"Sheet1"}</definedName>
    <definedName name="l" localSheetId="4" hidden="1">{#N/A,#N/A,FALSE,"Sheet1"}</definedName>
    <definedName name="l" localSheetId="7" hidden="1">{#N/A,#N/A,FALSE,"Sheet1"}</definedName>
    <definedName name="l" localSheetId="0" hidden="1">{#N/A,#N/A,FALSE,"Sheet1"}</definedName>
    <definedName name="l" hidden="1">{#N/A,#N/A,FALSE,"Sheet1"}</definedName>
    <definedName name="Land">#REF!</definedName>
    <definedName name="Legal" localSheetId="7">[3]Adm97!#REF!</definedName>
    <definedName name="Legal" localSheetId="8">[3]Adm97!#REF!</definedName>
    <definedName name="Legal" localSheetId="9">[3]Adm97!#REF!</definedName>
    <definedName name="Legal" localSheetId="10">[3]Adm97!#REF!</definedName>
    <definedName name="Legal">[3]Adm97!#REF!</definedName>
    <definedName name="legalest" localSheetId="7">[3]Adm97!#REF!</definedName>
    <definedName name="legalest" localSheetId="8">[3]Adm97!#REF!</definedName>
    <definedName name="legalest" localSheetId="9">[3]Adm97!#REF!</definedName>
    <definedName name="legalest" localSheetId="10">[3]Adm97!#REF!</definedName>
    <definedName name="legalest">[3]Adm97!#REF!</definedName>
    <definedName name="LINES" localSheetId="7">'[1]1403'!#REF!</definedName>
    <definedName name="LINES" localSheetId="8">'[1]1403'!#REF!</definedName>
    <definedName name="LINES" localSheetId="9">'[1]1403'!#REF!</definedName>
    <definedName name="LINES" localSheetId="10">'[1]1403'!#REF!</definedName>
    <definedName name="LINES">'[1]1403'!#REF!</definedName>
    <definedName name="MacamaCMC">#REF!</definedName>
    <definedName name="MacamaDirect">#REF!</definedName>
    <definedName name="MacamaMF">#REF!</definedName>
    <definedName name="MacamaOTH">#REF!</definedName>
    <definedName name="MacasaCMC">#REF!</definedName>
    <definedName name="MacasaDirect">#REF!</definedName>
    <definedName name="MacasaMF">#REF!</definedName>
    <definedName name="MacasaOTH">#REF!</definedName>
    <definedName name="MaceuraCMC">#REF!</definedName>
    <definedName name="MaceuraDirect">#REF!</definedName>
    <definedName name="MaceuraMF">#REF!</definedName>
    <definedName name="MaceuraOTH">#REF!</definedName>
    <definedName name="MailaCMC">#REF!</definedName>
    <definedName name="MailaDirect">#REF!</definedName>
    <definedName name="MailaMF">#REF!</definedName>
    <definedName name="MailaOTH">#REF!</definedName>
    <definedName name="May_Accrual_By_Week_End_061901">#REF!</definedName>
    <definedName name="mdc" localSheetId="3" hidden="1">{#N/A,#N/A,FALSE,"Sheet1"}</definedName>
    <definedName name="mdc" localSheetId="4" hidden="1">{#N/A,#N/A,FALSE,"Sheet1"}</definedName>
    <definedName name="mdc" localSheetId="7" hidden="1">{#N/A,#N/A,FALSE,"Sheet1"}</definedName>
    <definedName name="mdc" localSheetId="0" hidden="1">{#N/A,#N/A,FALSE,"Sheet1"}</definedName>
    <definedName name="mdc" hidden="1">{#N/A,#N/A,FALSE,"Sheet1"}</definedName>
    <definedName name="MechapaCMC">#REF!</definedName>
    <definedName name="MechapaDirect">#REF!</definedName>
    <definedName name="MechapaMF">#REF!</definedName>
    <definedName name="MechapaOTH">#REF!</definedName>
    <definedName name="MecheuraCMC">#REF!</definedName>
    <definedName name="MecheuraDirect">#REF!</definedName>
    <definedName name="MecheuraMF">#REF!</definedName>
    <definedName name="MecheuraOTH">#REF!</definedName>
    <definedName name="media" localSheetId="7">[3]Adm97!#REF!</definedName>
    <definedName name="media" localSheetId="8">[3]Adm97!#REF!</definedName>
    <definedName name="media" localSheetId="9">[3]Adm97!#REF!</definedName>
    <definedName name="media" localSheetId="10">[3]Adm97!#REF!</definedName>
    <definedName name="media">[3]Adm97!#REF!</definedName>
    <definedName name="mediaest" localSheetId="7">[3]Adm97!#REF!</definedName>
    <definedName name="mediaest" localSheetId="8">[3]Adm97!#REF!</definedName>
    <definedName name="mediaest" localSheetId="9">[3]Adm97!#REF!</definedName>
    <definedName name="mediaest" localSheetId="10">[3]Adm97!#REF!</definedName>
    <definedName name="mediaest">[3]Adm97!#REF!</definedName>
    <definedName name="Menlo_PD_vs_Ship" localSheetId="7">#REF!</definedName>
    <definedName name="Menlo_PD_vs_Ship" localSheetId="8">#REF!</definedName>
    <definedName name="Menlo_PD_vs_Ship" localSheetId="9">#REF!</definedName>
    <definedName name="Menlo_PD_vs_Ship" localSheetId="10">#REF!</definedName>
    <definedName name="Menlo_PD_vs_Ship">#REF!</definedName>
    <definedName name="MgmtCri">#REF!</definedName>
    <definedName name="month">[16]backend!$N$21</definedName>
    <definedName name="Months">#REF!</definedName>
    <definedName name="MonthsFull">#REF!</definedName>
    <definedName name="MonthSheet">#REF!</definedName>
    <definedName name="MonthWeek">#REF!</definedName>
    <definedName name="MothamaCMC">#REF!</definedName>
    <definedName name="MothamaDirect">#REF!</definedName>
    <definedName name="MothamaMF">#REF!</definedName>
    <definedName name="MothamaOTH">#REF!</definedName>
    <definedName name="MTD_Consumer_SGA">#REF!</definedName>
    <definedName name="NetEarnings">[5]Summary!$C$2088:$AK$2091</definedName>
    <definedName name="NetSales">#REF!</definedName>
    <definedName name="NetSales1">[17]Summary!$C$111:$BZ$152</definedName>
    <definedName name="nettrade">#REF!</definedName>
    <definedName name="NetTradeSales">#REF!</definedName>
    <definedName name="new" localSheetId="3" hidden="1">{#N/A,#N/A,FALSE,"Sheet1"}</definedName>
    <definedName name="new" localSheetId="4" hidden="1">{#N/A,#N/A,FALSE,"Sheet1"}</definedName>
    <definedName name="new" localSheetId="7" hidden="1">{#N/A,#N/A,FALSE,"Sheet1"}</definedName>
    <definedName name="new" localSheetId="0" hidden="1">{#N/A,#N/A,FALSE,"Sheet1"}</definedName>
    <definedName name="new" hidden="1">{#N/A,#N/A,FALSE,"Sheet1"}</definedName>
    <definedName name="NhtamaCMC">#REF!</definedName>
    <definedName name="NhtamaDirect">#REF!</definedName>
    <definedName name="NhtamaMF">#REF!</definedName>
    <definedName name="NhtamaOTH">#REF!</definedName>
    <definedName name="OM">#REF!</definedName>
    <definedName name="OMFCST">'[6]CEC P&amp;L Forecast'!$C$1054:$O$1089</definedName>
    <definedName name="OMVPY">'[6]OM Walk'!$Y$12:$AB$30</definedName>
    <definedName name="OP_Net_Trade_Sales">#REF!</definedName>
    <definedName name="Other">#REF!</definedName>
    <definedName name="Overview">[18]backend!$B$5:$B$23</definedName>
    <definedName name="PAYS">#REF!</definedName>
    <definedName name="PD_Vs_Ship_PLS_YTD">#REF!</definedName>
    <definedName name="PD_VS_SHIPPED_2000_INVOICED_2">#REF!</definedName>
    <definedName name="per">[19]Setup!$C$18</definedName>
    <definedName name="Period">#REF!</definedName>
    <definedName name="Période">#REF!</definedName>
    <definedName name="periods">#REF!</definedName>
    <definedName name="PG_Major_description">#REF!</definedName>
    <definedName name="PG_Major_number">#REF!</definedName>
    <definedName name="PG_Minor_description">#REF!</definedName>
    <definedName name="PG_Minor_number">#REF!</definedName>
    <definedName name="PivotData">[20]Data!$A$6:$AA$179</definedName>
    <definedName name="Plant">[2]Table!$A$23:$A$34</definedName>
    <definedName name="Plantlist">[21]Table!$A$23:$A$34</definedName>
    <definedName name="PreTax1000">[5]Summary!$C$2080:$AJ$2083</definedName>
    <definedName name="_xlnm.Print_Area" localSheetId="3">'CF QTD'!$A$1:$M$48</definedName>
    <definedName name="_xlnm.Print_Area" localSheetId="4">'CF YTD'!$A$1:$M$49</definedName>
    <definedName name="_xlnm.Print_Area" localSheetId="7">'[22]MH Installations'!#REF!</definedName>
    <definedName name="_xlnm.Print_Area" localSheetId="8">'[22]MH Installations'!#REF!</definedName>
    <definedName name="_xlnm.Print_Area" localSheetId="9">'Segments QTD - 2009'!$A$1:$S$39</definedName>
    <definedName name="_xlnm.Print_Area" localSheetId="5">'Segments QTD - 2010'!$A$1:$T$41</definedName>
    <definedName name="_xlnm.Print_Area" localSheetId="10">'Segments YTD - 2009'!$A$1:$K$39</definedName>
    <definedName name="_xlnm.Print_Area" localSheetId="6">'Segments YTD - 2010'!$A$1:$L$41</definedName>
    <definedName name="_xlnm.Print_Area">'[22]MH Installations'!#REF!</definedName>
    <definedName name="PRINT_AREA_MI">#REF!</definedName>
    <definedName name="ProamaCMC">#REF!</definedName>
    <definedName name="ProamaDirect">#REF!</definedName>
    <definedName name="ProamaMF">#REF!</definedName>
    <definedName name="ProamaOTH">#REF!</definedName>
    <definedName name="Proj_Cat">[23]Table!$B$15:$B$20</definedName>
    <definedName name="Project_Category">#REF!</definedName>
    <definedName name="ProjectCapital">#REF!</definedName>
    <definedName name="ProjectCategories" localSheetId="7">#REF!</definedName>
    <definedName name="ProjectCategories" localSheetId="8">#REF!</definedName>
    <definedName name="ProjectCategories" localSheetId="9">#REF!</definedName>
    <definedName name="ProjectCategories" localSheetId="10">#REF!</definedName>
    <definedName name="ProjectCategories">#REF!</definedName>
    <definedName name="ProjectExpense">#REF!</definedName>
    <definedName name="ProjectLetters">#REF!</definedName>
    <definedName name="Projects">#REF!</definedName>
    <definedName name="ProjectSavings2002">#REF!</definedName>
    <definedName name="ProjectSavingsAnnual">#REF!</definedName>
    <definedName name="ProjectTotals">#REF!</definedName>
    <definedName name="q" localSheetId="3" hidden="1">{#N/A,#N/A,FALSE,"Sheet1"}</definedName>
    <definedName name="q" localSheetId="4" hidden="1">{#N/A,#N/A,FALSE,"Sheet1"}</definedName>
    <definedName name="q" localSheetId="7" hidden="1">{#N/A,#N/A,FALSE,"Sheet1"}</definedName>
    <definedName name="q" localSheetId="0" hidden="1">{#N/A,#N/A,FALSE,"Sheet1"}</definedName>
    <definedName name="q" hidden="1">{#N/A,#N/A,FALSE,"Sheet1"}</definedName>
    <definedName name="Q_DETAILS_FOR_OZONG">#REF!</definedName>
    <definedName name="Qtr">[24]Data!$B$6:$B$9</definedName>
    <definedName name="Quantités">#REF!</definedName>
    <definedName name="ReCri">#REF!</definedName>
    <definedName name="Réf">#REF!</definedName>
    <definedName name="REPORT">[20]Data!$A$1:$AB$151</definedName>
    <definedName name="Restructuring">[5]Summary!$C$1801:$AQ$1862</definedName>
    <definedName name="Restructuring1000">[5]Summary!$C$2075:$AO$2078</definedName>
    <definedName name="RevenueGrowth">#REF!</definedName>
    <definedName name="roser2">#REF!</definedName>
    <definedName name="runloop" localSheetId="7">[12]!runloop</definedName>
    <definedName name="runloop" localSheetId="8">[12]!runloop</definedName>
    <definedName name="runloop" localSheetId="9">[12]!runloop</definedName>
    <definedName name="runloop" localSheetId="10">[12]!runloop</definedName>
    <definedName name="runloop">[12]!runloop</definedName>
    <definedName name="s" localSheetId="3" hidden="1">{#N/A,#N/A,FALSE,"Sheet1"}</definedName>
    <definedName name="s" localSheetId="4" hidden="1">{#N/A,#N/A,FALSE,"Sheet1"}</definedName>
    <definedName name="s" localSheetId="7" hidden="1">{#N/A,#N/A,FALSE,"Sheet1"}</definedName>
    <definedName name="s" localSheetId="0" hidden="1">{#N/A,#N/A,FALSE,"Sheet1"}</definedName>
    <definedName name="s" hidden="1">{#N/A,#N/A,FALSE,"Sheet1"}</definedName>
    <definedName name="Save" localSheetId="3" hidden="1">{#N/A,#N/A,FALSE,"Sheet1"}</definedName>
    <definedName name="Save" localSheetId="4" hidden="1">{#N/A,#N/A,FALSE,"Sheet1"}</definedName>
    <definedName name="Save" localSheetId="7" hidden="1">{#N/A,#N/A,FALSE,"Sheet1"}</definedName>
    <definedName name="Save" localSheetId="0" hidden="1">{#N/A,#N/A,FALSE,"Sheet1"}</definedName>
    <definedName name="Save" hidden="1">{#N/A,#N/A,FALSE,"Sheet1"}</definedName>
    <definedName name="SecamaCMC" localSheetId="7">[9]Summary!#REF!</definedName>
    <definedName name="SecamaCMC" localSheetId="8">[9]Summary!#REF!</definedName>
    <definedName name="SecamaCMC" localSheetId="9">[9]Summary!#REF!</definedName>
    <definedName name="SecamaCMC" localSheetId="10">[9]Summary!#REF!</definedName>
    <definedName name="SecamaCMC">[9]Summary!#REF!</definedName>
    <definedName name="SecamaDirect" localSheetId="7">[9]Summary!#REF!</definedName>
    <definedName name="SecamaDirect" localSheetId="8">[9]Summary!#REF!</definedName>
    <definedName name="SecamaDirect" localSheetId="9">[9]Summary!#REF!</definedName>
    <definedName name="SecamaDirect" localSheetId="10">[9]Summary!#REF!</definedName>
    <definedName name="SecamaDirect">[9]Summary!#REF!</definedName>
    <definedName name="SecamaMF" localSheetId="7">[9]Summary!#REF!</definedName>
    <definedName name="SecamaMF" localSheetId="8">[9]Summary!#REF!</definedName>
    <definedName name="SecamaMF" localSheetId="9">[9]Summary!#REF!</definedName>
    <definedName name="SecamaMF" localSheetId="10">[9]Summary!#REF!</definedName>
    <definedName name="SecamaMF">[9]Summary!#REF!</definedName>
    <definedName name="SecamaOTH" localSheetId="7">[9]Summary!#REF!</definedName>
    <definedName name="SecamaOTH" localSheetId="8">[9]Summary!#REF!</definedName>
    <definedName name="SecamaOTH" localSheetId="9">[9]Summary!#REF!</definedName>
    <definedName name="SecamaOTH" localSheetId="10">[9]Summary!#REF!</definedName>
    <definedName name="SecamaOTH">[9]Summary!#REF!</definedName>
    <definedName name="select2">#REF!</definedName>
    <definedName name="select2.Next">#REF!</definedName>
    <definedName name="SelectPeriod">#REF!</definedName>
    <definedName name="SGA">[5]Summary!$C$1423:$AQ$1484</definedName>
    <definedName name="SGAGrowth">#REF!</definedName>
    <definedName name="SGandA">#REF!</definedName>
    <definedName name="SGASupport">#REF!</definedName>
    <definedName name="SGI" localSheetId="3" hidden="1">{#N/A,#N/A,FALSE,"Sheet1"}</definedName>
    <definedName name="SGI" localSheetId="4" hidden="1">{#N/A,#N/A,FALSE,"Sheet1"}</definedName>
    <definedName name="SGI" localSheetId="7" hidden="1">{#N/A,#N/A,FALSE,"Sheet1"}</definedName>
    <definedName name="SGI" localSheetId="0" hidden="1">{#N/A,#N/A,FALSE,"Sheet1"}</definedName>
    <definedName name="SGI" hidden="1">{#N/A,#N/A,FALSE,"Sheet1"}</definedName>
    <definedName name="Shares">[17]Summary!$C$924:$BZ$924</definedName>
    <definedName name="SII98_99">#REF!</definedName>
    <definedName name="START" localSheetId="7">'[1]1403'!#REF!</definedName>
    <definedName name="START" localSheetId="8">'[1]1403'!#REF!</definedName>
    <definedName name="START" localSheetId="9">'[1]1403'!#REF!</definedName>
    <definedName name="START" localSheetId="10">'[1]1403'!#REF!</definedName>
    <definedName name="START">'[1]1403'!#REF!</definedName>
    <definedName name="StdGM">#REF!</definedName>
    <definedName name="StdGrossMargin">#REF!</definedName>
    <definedName name="StoramaCMC">#REF!</definedName>
    <definedName name="StoramaDirect">#REF!</definedName>
    <definedName name="StoramaMF">#REF!</definedName>
    <definedName name="StoramaOTH">#REF!</definedName>
    <definedName name="Sub_Override">#REF!</definedName>
    <definedName name="SUM" localSheetId="7">#REF!</definedName>
    <definedName name="SUM" localSheetId="8">#REF!</definedName>
    <definedName name="SUM" localSheetId="9">#REF!</definedName>
    <definedName name="SUM" localSheetId="10">#REF!</definedName>
    <definedName name="SUM">#REF!</definedName>
    <definedName name="sYear">#REF!</definedName>
    <definedName name="Tax">'[25]Back-End'!$I$2:$J$29</definedName>
    <definedName name="tblDetail">#REF!</definedName>
    <definedName name="TermReasons">[26]TermReasons!$A$1:$A$21</definedName>
    <definedName name="Tld2aCMC" localSheetId="7">[9]Summary!#REF!</definedName>
    <definedName name="Tld2aCMC" localSheetId="8">[9]Summary!#REF!</definedName>
    <definedName name="Tld2aCMC" localSheetId="9">[9]Summary!#REF!</definedName>
    <definedName name="Tld2aCMC" localSheetId="10">[9]Summary!#REF!</definedName>
    <definedName name="Tld2aCMC">[9]Summary!#REF!</definedName>
    <definedName name="Tld2aDirect" localSheetId="7">[9]Summary!#REF!</definedName>
    <definedName name="Tld2aDirect" localSheetId="8">[9]Summary!#REF!</definedName>
    <definedName name="Tld2aDirect" localSheetId="9">[9]Summary!#REF!</definedName>
    <definedName name="Tld2aDirect" localSheetId="10">[9]Summary!#REF!</definedName>
    <definedName name="Tld2aDirect">[9]Summary!#REF!</definedName>
    <definedName name="Tld2aMF" localSheetId="7">[9]Summary!#REF!</definedName>
    <definedName name="Tld2aMF" localSheetId="8">[9]Summary!#REF!</definedName>
    <definedName name="Tld2aMF" localSheetId="9">[9]Summary!#REF!</definedName>
    <definedName name="Tld2aMF" localSheetId="10">[9]Summary!#REF!</definedName>
    <definedName name="Tld2aMF">[9]Summary!#REF!</definedName>
    <definedName name="Tld2aOTH" localSheetId="7">[9]Summary!#REF!</definedName>
    <definedName name="Tld2aOTH" localSheetId="8">[9]Summary!#REF!</definedName>
    <definedName name="Tld2aOTH" localSheetId="9">[9]Summary!#REF!</definedName>
    <definedName name="Tld2aOTH" localSheetId="10">[9]Summary!#REF!</definedName>
    <definedName name="Tld2aOTH">[9]Summary!#REF!</definedName>
    <definedName name="Tlwod2aCMC">#REF!</definedName>
    <definedName name="Tlwod2aDirect">#REF!</definedName>
    <definedName name="Tlwod2aMF">#REF!</definedName>
    <definedName name="Tlwod2aOTH">#REF!</definedName>
    <definedName name="ToolsamaCMC">#REF!</definedName>
    <definedName name="ToolsamaDirect">#REF!</definedName>
    <definedName name="ToolsamaMF">#REF!</definedName>
    <definedName name="ToolsamaOTH">#REF!</definedName>
    <definedName name="ToolsasaCMC">#REF!</definedName>
    <definedName name="ToolsasaDirect">#REF!</definedName>
    <definedName name="ToolsasaMF">#REF!</definedName>
    <definedName name="ToolsasaOTH">#REF!</definedName>
    <definedName name="Top">#REF!</definedName>
    <definedName name="Tot">[2]Table!$A$23:$A$34</definedName>
    <definedName name="total" localSheetId="7">[3]Adm97!#REF!</definedName>
    <definedName name="total" localSheetId="8">[3]Adm97!#REF!</definedName>
    <definedName name="total" localSheetId="9">[3]Adm97!#REF!</definedName>
    <definedName name="total" localSheetId="10">[3]Adm97!#REF!</definedName>
    <definedName name="total">[3]Adm97!#REF!</definedName>
    <definedName name="totalest" localSheetId="7">[3]Adm97!#REF!</definedName>
    <definedName name="totalest" localSheetId="8">[3]Adm97!#REF!</definedName>
    <definedName name="totalest" localSheetId="9">[3]Adm97!#REF!</definedName>
    <definedName name="totalest" localSheetId="10">[3]Adm97!#REF!</definedName>
    <definedName name="totalest">[3]Adm97!#REF!</definedName>
    <definedName name="TPA">#REF!</definedName>
    <definedName name="TradeAGM">#REF!</definedName>
    <definedName name="TradeNetSales">#REF!</definedName>
    <definedName name="TradeOP">#REF!</definedName>
    <definedName name="ValidStates">'[26]Valid States'!$A$1:$A$43</definedName>
    <definedName name="var" localSheetId="7">'[1]1403'!#REF!</definedName>
    <definedName name="var" localSheetId="8">'[1]1403'!#REF!</definedName>
    <definedName name="var" localSheetId="9">'[1]1403'!#REF!</definedName>
    <definedName name="var" localSheetId="10">'[1]1403'!#REF!</definedName>
    <definedName name="var">'[1]1403'!#REF!</definedName>
    <definedName name="VBYAP">'[6]DPO Walk'!$AJ$12:$AM$30</definedName>
    <definedName name="VBYAP2">'[6]DPO Walk'!$AY$12:$BB$30</definedName>
    <definedName name="VBYAR">'[6]DSO Walk'!$AJ$12:$AM$30</definedName>
    <definedName name="VBYAR2">'[6]DSO Walk'!$AY$12:$BB$30</definedName>
    <definedName name="VBYINV">'[6]DSI Walk'!$AJ$12:$AM$30</definedName>
    <definedName name="VBYINV2">'[6]DSI Walk'!$AY$12:$BB$30</definedName>
    <definedName name="VBYWCD">'[6]WC Days Walk'!$AN$12:$AQ$30</definedName>
    <definedName name="VBYWCT">'[6]WC Turns'!$AJ$12:$AM$30</definedName>
    <definedName name="VFCSTAP">'[6]DPO Walk'!$AO$12:$AR$30</definedName>
    <definedName name="VFCSTAP2">'[6]DPO Walk'!$BD$12:$BG$30</definedName>
    <definedName name="VFCSTAR">'[6]DSO Walk'!$AO$12:$AR$30</definedName>
    <definedName name="VFCSTAR2">'[6]DSO Walk'!$BD$12:$BG$30</definedName>
    <definedName name="VFCSTINV">'[6]DSI Walk'!$AO$12:$AR$30</definedName>
    <definedName name="VFCSTINV2">'[6]DSI Walk'!$BD$12:$BG$30</definedName>
    <definedName name="VFCSTWCD">'[6]WC Days Walk'!$AS$12:$AV$30</definedName>
    <definedName name="VFCSTWCT">'[6]WC Turns'!$AO$12:$AR$30</definedName>
    <definedName name="VPYAP">'[6]DPO Walk'!$AE$12:$AH$30</definedName>
    <definedName name="VPYAP2">'[6]DPO Walk'!$AT$12:$AW$30</definedName>
    <definedName name="VPYAR">'[6]DSO Walk'!$AE$12:$AH$30</definedName>
    <definedName name="VPYAR2">'[6]DSO Walk'!$AT$12:$AW$30</definedName>
    <definedName name="VPYINV">'[6]DSI Walk'!$AE$12:$AH$30</definedName>
    <definedName name="VPYINV2">'[6]DSI Walk'!$AT$12:$AW$30</definedName>
    <definedName name="VPYWCD">'[6]WC Days Walk'!$AI$12:$AL$30</definedName>
    <definedName name="VPYWCT">'[6]WC Turns'!$AE$12:$AH$30</definedName>
    <definedName name="WCDAYSFCST">#REF!</definedName>
    <definedName name="WCFCST">'[6]CEC WC Forecast'!$C$133:$Q$165</definedName>
    <definedName name="WCTFCST">#REF!</definedName>
    <definedName name="WEEK">#REF!</definedName>
    <definedName name="WeekOfMonth">#REF!</definedName>
    <definedName name="weeks">#REF!</definedName>
    <definedName name="WRAPUP" localSheetId="7">'[1]1403'!#REF!</definedName>
    <definedName name="WRAPUP" localSheetId="8">'[1]1403'!#REF!</definedName>
    <definedName name="WRAPUP" localSheetId="9">'[1]1403'!#REF!</definedName>
    <definedName name="WRAPUP" localSheetId="10">'[1]1403'!#REF!</definedName>
    <definedName name="WRAPUP">'[1]1403'!#REF!</definedName>
    <definedName name="wrn.All._.Tabs._.for._.Ken." localSheetId="3" hidden="1">{#N/A,#N/A,FALSE,"CW Summary";#N/A,#N/A,FALSE,"Weekly Tracking";#N/A,#N/A,FALSE,"MSA";#N/A,#N/A,FALSE,"Parts";#N/A,#N/A,FALSE,"RS";#N/A,#N/A,FALSE,"Mods";#N/A,#N/A,FALSE,"GEVISA";#N/A,#N/A,FALSE,"HQ"}</definedName>
    <definedName name="wrn.All._.Tabs._.for._.Ken." localSheetId="4" hidden="1">{#N/A,#N/A,FALSE,"CW Summary";#N/A,#N/A,FALSE,"Weekly Tracking";#N/A,#N/A,FALSE,"MSA";#N/A,#N/A,FALSE,"Parts";#N/A,#N/A,FALSE,"RS";#N/A,#N/A,FALSE,"Mods";#N/A,#N/A,FALSE,"GEVISA";#N/A,#N/A,FALSE,"HQ"}</definedName>
    <definedName name="wrn.All._.Tabs._.for._.Ken." localSheetId="7" hidden="1">{#N/A,#N/A,FALSE,"CW Summary";#N/A,#N/A,FALSE,"Weekly Tracking";#N/A,#N/A,FALSE,"MSA";#N/A,#N/A,FALSE,"Parts";#N/A,#N/A,FALSE,"RS";#N/A,#N/A,FALSE,"Mods";#N/A,#N/A,FALSE,"GEVISA";#N/A,#N/A,FALSE,"HQ"}</definedName>
    <definedName name="wrn.All._.Tabs._.for._.Ken." localSheetId="0"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landscape._.template." localSheetId="3" hidden="1">{#N/A,#N/A,FALSE,"Sheet1"}</definedName>
    <definedName name="wrn.landscape._.template." localSheetId="4" hidden="1">{#N/A,#N/A,FALSE,"Sheet1"}</definedName>
    <definedName name="wrn.landscape._.template." localSheetId="7" hidden="1">{#N/A,#N/A,FALSE,"Sheet1"}</definedName>
    <definedName name="wrn.landscape._.template." localSheetId="0" hidden="1">{#N/A,#N/A,FALSE,"Sheet1"}</definedName>
    <definedName name="wrn.landscape._.template." hidden="1">{#N/A,#N/A,FALSE,"Sheet1"}</definedName>
    <definedName name="wrn.Tabs._.for._.Dave." localSheetId="3" hidden="1">{#N/A,#N/A,FALSE,"CW Summary";#N/A,#N/A,FALSE,"Weekly Tracking";#N/A,#N/A,FALSE,"MSA";#N/A,#N/A,FALSE,"Parts";#N/A,#N/A,FALSE,"RS";#N/A,#N/A,FALSE,"Mods";#N/A,#N/A,FALSE,"GEVISA"}</definedName>
    <definedName name="wrn.Tabs._.for._.Dave." localSheetId="4" hidden="1">{#N/A,#N/A,FALSE,"CW Summary";#N/A,#N/A,FALSE,"Weekly Tracking";#N/A,#N/A,FALSE,"MSA";#N/A,#N/A,FALSE,"Parts";#N/A,#N/A,FALSE,"RS";#N/A,#N/A,FALSE,"Mods";#N/A,#N/A,FALSE,"GEVISA"}</definedName>
    <definedName name="wrn.Tabs._.for._.Dave." localSheetId="7" hidden="1">{#N/A,#N/A,FALSE,"CW Summary";#N/A,#N/A,FALSE,"Weekly Tracking";#N/A,#N/A,FALSE,"MSA";#N/A,#N/A,FALSE,"Parts";#N/A,#N/A,FALSE,"RS";#N/A,#N/A,FALSE,"Mods";#N/A,#N/A,FALSE,"GEVISA"}</definedName>
    <definedName name="wrn.Tabs._.for._.Dave." localSheetId="0"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y" localSheetId="3" hidden="1">{#N/A,#N/A,FALSE,"Sheet1"}</definedName>
    <definedName name="y" localSheetId="4" hidden="1">{#N/A,#N/A,FALSE,"Sheet1"}</definedName>
    <definedName name="y" localSheetId="7" hidden="1">{#N/A,#N/A,FALSE,"Sheet1"}</definedName>
    <definedName name="y" localSheetId="0" hidden="1">{#N/A,#N/A,FALSE,"Sheet1"}</definedName>
    <definedName name="y" hidden="1">{#N/A,#N/A,FALSE,"Sheet1"}</definedName>
    <definedName name="YTD">#REF!</definedName>
    <definedName name="YTD_Pd_Vs_Ship_Menlo">#REF!</definedName>
    <definedName name="YTD_through_Aug">#REF!</definedName>
    <definedName name="YTD_through_Dec_2004">#REF!</definedName>
    <definedName name="YTD_through_July">#REF!</definedName>
    <definedName name="YTD_through_Nov">#REF!</definedName>
    <definedName name="YTD_through_Oct">#REF!</definedName>
    <definedName name="YTD_through_Sep">#REF!</definedName>
    <definedName name="YYYYQQ">[27]Lookup!$A$2:$D$25</definedName>
    <definedName name="z" localSheetId="3" hidden="1">{#N/A,#N/A,FALSE,"Sheet1"}</definedName>
    <definedName name="z" localSheetId="4" hidden="1">{#N/A,#N/A,FALSE,"Sheet1"}</definedName>
    <definedName name="z" localSheetId="7" hidden="1">{#N/A,#N/A,FALSE,"Sheet1"}</definedName>
    <definedName name="z" localSheetId="0" hidden="1">{#N/A,#N/A,FALSE,"Sheet1"}</definedName>
    <definedName name="z" hidden="1">{#N/A,#N/A,FALSE,"Sheet1"}</definedName>
    <definedName name="ZagaCMC">#REF!</definedName>
    <definedName name="ZagaDirect">#REF!</definedName>
    <definedName name="ZagaMF">#REF!</definedName>
    <definedName name="ZagaOTH">#REF!</definedName>
    <definedName name="Zagwo337aCMC">#REF!</definedName>
    <definedName name="Zagwo337aDirect">#REF!</definedName>
    <definedName name="Zagwo337aMF">#REF!</definedName>
    <definedName name="Zagwo337aOTH">#REF!</definedName>
  </definedNames>
  <calcPr calcId="125725" calcMode="manual"/>
</workbook>
</file>

<file path=xl/calcChain.xml><?xml version="1.0" encoding="utf-8"?>
<calcChain xmlns="http://schemas.openxmlformats.org/spreadsheetml/2006/main">
  <c r="M16" i="16"/>
  <c r="M13"/>
  <c r="M16" i="11"/>
  <c r="M13"/>
  <c r="J41" i="22"/>
  <c r="K31"/>
  <c r="E31"/>
  <c r="K30"/>
  <c r="E30"/>
  <c r="K29"/>
  <c r="E29"/>
  <c r="I24"/>
  <c r="K23"/>
  <c r="K32"/>
  <c r="G23"/>
  <c r="G25"/>
  <c r="I25"/>
  <c r="I34"/>
  <c r="E23"/>
  <c r="E25"/>
  <c r="I22"/>
  <c r="I21"/>
  <c r="I30"/>
  <c r="I20"/>
  <c r="I29"/>
  <c r="K16"/>
  <c r="K33"/>
  <c r="E16"/>
  <c r="E33"/>
  <c r="I15"/>
  <c r="I14"/>
  <c r="I13"/>
  <c r="S31" i="21"/>
  <c r="M31"/>
  <c r="K31"/>
  <c r="E31"/>
  <c r="S30"/>
  <c r="M30"/>
  <c r="K30"/>
  <c r="E30"/>
  <c r="S29"/>
  <c r="M29"/>
  <c r="K29"/>
  <c r="E29"/>
  <c r="O24"/>
  <c r="Q24"/>
  <c r="Q33"/>
  <c r="I24"/>
  <c r="K24" i="18"/>
  <c r="K25" s="1"/>
  <c r="K34" s="1"/>
  <c r="S23" i="21"/>
  <c r="S32"/>
  <c r="M23"/>
  <c r="M25"/>
  <c r="K23"/>
  <c r="K32"/>
  <c r="G23"/>
  <c r="G25"/>
  <c r="E23"/>
  <c r="E25"/>
  <c r="O22"/>
  <c r="Q22"/>
  <c r="Q31"/>
  <c r="I22"/>
  <c r="I31"/>
  <c r="O21"/>
  <c r="Q21"/>
  <c r="Q30"/>
  <c r="I21"/>
  <c r="O20"/>
  <c r="I20"/>
  <c r="S16"/>
  <c r="S33"/>
  <c r="M16"/>
  <c r="Q16"/>
  <c r="K16"/>
  <c r="K33"/>
  <c r="E16"/>
  <c r="E33"/>
  <c r="Q15"/>
  <c r="I15"/>
  <c r="Q14"/>
  <c r="I14"/>
  <c r="Q13"/>
  <c r="I13"/>
  <c r="I29"/>
  <c r="F31" i="20"/>
  <c r="H31" s="1"/>
  <c r="J31" i="17" s="1"/>
  <c r="H40" i="20"/>
  <c r="H41"/>
  <c r="H39"/>
  <c r="J39" i="17"/>
  <c r="J11"/>
  <c r="F24" i="20"/>
  <c r="H24" s="1"/>
  <c r="J24" i="17" s="1"/>
  <c r="F18" i="20"/>
  <c r="F21" s="1"/>
  <c r="F31" i="17"/>
  <c r="H53" i="20"/>
  <c r="J53" i="17"/>
  <c r="H52" i="20"/>
  <c r="J52" i="17"/>
  <c r="J54"/>
  <c r="H48" i="20"/>
  <c r="J48" i="17"/>
  <c r="H47" i="20"/>
  <c r="J47" i="17"/>
  <c r="J49" s="1"/>
  <c r="H52" i="19"/>
  <c r="J52" i="13"/>
  <c r="H51" i="19"/>
  <c r="J51" i="13"/>
  <c r="H47" i="19"/>
  <c r="J47" i="13"/>
  <c r="H46" i="19"/>
  <c r="J46" i="13"/>
  <c r="D54" i="20"/>
  <c r="H54"/>
  <c r="D49"/>
  <c r="H49"/>
  <c r="D53" i="19"/>
  <c r="D48"/>
  <c r="H48"/>
  <c r="J48" i="13"/>
  <c r="F60" i="20"/>
  <c r="H60"/>
  <c r="F59"/>
  <c r="H59"/>
  <c r="F54"/>
  <c r="F49"/>
  <c r="J41"/>
  <c r="F41"/>
  <c r="D41"/>
  <c r="H34"/>
  <c r="J34" i="17"/>
  <c r="H28" i="20"/>
  <c r="J28" i="17"/>
  <c r="H25" i="20"/>
  <c r="J25" i="17"/>
  <c r="J19" i="20"/>
  <c r="J16"/>
  <c r="J15"/>
  <c r="J21"/>
  <c r="F15"/>
  <c r="D15"/>
  <c r="H14"/>
  <c r="J14" i="17"/>
  <c r="J15"/>
  <c r="H11" i="20"/>
  <c r="F59" i="19"/>
  <c r="H59"/>
  <c r="L58"/>
  <c r="F58"/>
  <c r="H58"/>
  <c r="F53"/>
  <c r="H53"/>
  <c r="J53" i="13"/>
  <c r="F48" i="19"/>
  <c r="R40"/>
  <c r="P40"/>
  <c r="N40"/>
  <c r="L40"/>
  <c r="J40"/>
  <c r="F40"/>
  <c r="D40"/>
  <c r="H39"/>
  <c r="J39" i="13"/>
  <c r="J40"/>
  <c r="P34" i="19"/>
  <c r="H34"/>
  <c r="J34" i="13"/>
  <c r="R32" i="19"/>
  <c r="R37"/>
  <c r="R42"/>
  <c r="P31"/>
  <c r="H31"/>
  <c r="J31" i="13"/>
  <c r="P28" i="19"/>
  <c r="L28"/>
  <c r="H28"/>
  <c r="J28" i="13"/>
  <c r="R26" i="19"/>
  <c r="N25"/>
  <c r="P25"/>
  <c r="H25"/>
  <c r="J25" i="13"/>
  <c r="N24" i="19"/>
  <c r="P24"/>
  <c r="H24"/>
  <c r="J24" i="13"/>
  <c r="R22" i="19"/>
  <c r="R19"/>
  <c r="J19"/>
  <c r="D19"/>
  <c r="N18"/>
  <c r="L18"/>
  <c r="L19"/>
  <c r="H18"/>
  <c r="J18" i="13"/>
  <c r="R15" i="19"/>
  <c r="R16"/>
  <c r="L15"/>
  <c r="L16"/>
  <c r="J15"/>
  <c r="J21"/>
  <c r="F15"/>
  <c r="F21"/>
  <c r="D15"/>
  <c r="H15"/>
  <c r="H16"/>
  <c r="N14"/>
  <c r="P14"/>
  <c r="H14"/>
  <c r="J14" i="13"/>
  <c r="P11" i="19"/>
  <c r="H11"/>
  <c r="H19"/>
  <c r="H31" i="13"/>
  <c r="H25"/>
  <c r="H24"/>
  <c r="H18"/>
  <c r="H19"/>
  <c r="H14"/>
  <c r="H11"/>
  <c r="G17" i="11"/>
  <c r="G29"/>
  <c r="G33"/>
  <c r="G27"/>
  <c r="F15" i="13"/>
  <c r="H15"/>
  <c r="H16"/>
  <c r="F51"/>
  <c r="F53"/>
  <c r="F46"/>
  <c r="H34"/>
  <c r="F40"/>
  <c r="D40"/>
  <c r="K24" i="11"/>
  <c r="K23"/>
  <c r="G28" i="16"/>
  <c r="G30"/>
  <c r="G34"/>
  <c r="K24"/>
  <c r="K23"/>
  <c r="G17"/>
  <c r="I28"/>
  <c r="I17"/>
  <c r="I30"/>
  <c r="I34"/>
  <c r="K27"/>
  <c r="K20"/>
  <c r="K21"/>
  <c r="K28"/>
  <c r="K22"/>
  <c r="K25"/>
  <c r="K26"/>
  <c r="K16"/>
  <c r="K13"/>
  <c r="K17"/>
  <c r="K15"/>
  <c r="K14"/>
  <c r="K31" i="11"/>
  <c r="I27"/>
  <c r="I29"/>
  <c r="I33"/>
  <c r="I17"/>
  <c r="K26"/>
  <c r="K20"/>
  <c r="K38"/>
  <c r="K21"/>
  <c r="K22"/>
  <c r="K25"/>
  <c r="K13"/>
  <c r="K14"/>
  <c r="K17"/>
  <c r="K37"/>
  <c r="K39"/>
  <c r="K15"/>
  <c r="K16"/>
  <c r="D15" i="13"/>
  <c r="D16"/>
  <c r="E23" i="12"/>
  <c r="E25"/>
  <c r="I24"/>
  <c r="I33"/>
  <c r="I22"/>
  <c r="I21"/>
  <c r="I20"/>
  <c r="I15"/>
  <c r="I31"/>
  <c r="I14"/>
  <c r="I13"/>
  <c r="E23" i="18"/>
  <c r="E25"/>
  <c r="I25"/>
  <c r="G23"/>
  <c r="G25"/>
  <c r="I24"/>
  <c r="E16"/>
  <c r="I16"/>
  <c r="I22"/>
  <c r="I21"/>
  <c r="I30"/>
  <c r="I20"/>
  <c r="I15"/>
  <c r="I14"/>
  <c r="I13"/>
  <c r="I29"/>
  <c r="H39" i="13"/>
  <c r="H40"/>
  <c r="H28"/>
  <c r="F48"/>
  <c r="F59"/>
  <c r="H59"/>
  <c r="F58"/>
  <c r="H58"/>
  <c r="F15" i="17"/>
  <c r="D15"/>
  <c r="H15"/>
  <c r="H16"/>
  <c r="H34"/>
  <c r="H28"/>
  <c r="H25"/>
  <c r="H24"/>
  <c r="H18"/>
  <c r="H19"/>
  <c r="H11"/>
  <c r="H14"/>
  <c r="F60"/>
  <c r="H60"/>
  <c r="F59"/>
  <c r="H59"/>
  <c r="F52"/>
  <c r="F54"/>
  <c r="F47"/>
  <c r="F49"/>
  <c r="D54"/>
  <c r="H49"/>
  <c r="O24" i="18"/>
  <c r="Q24"/>
  <c r="G38" i="11"/>
  <c r="G39" i="16"/>
  <c r="K39"/>
  <c r="D49" i="17"/>
  <c r="H54"/>
  <c r="S23" i="18"/>
  <c r="S25"/>
  <c r="S34"/>
  <c r="S16"/>
  <c r="S33"/>
  <c r="M23"/>
  <c r="M25"/>
  <c r="O20"/>
  <c r="Q20"/>
  <c r="Q29"/>
  <c r="O21"/>
  <c r="Q21"/>
  <c r="Q30"/>
  <c r="O22"/>
  <c r="Q22"/>
  <c r="Q31"/>
  <c r="M16"/>
  <c r="Q16"/>
  <c r="K23"/>
  <c r="K16"/>
  <c r="S31"/>
  <c r="Q15"/>
  <c r="M31"/>
  <c r="K31"/>
  <c r="E31"/>
  <c r="S30"/>
  <c r="Q14"/>
  <c r="M30"/>
  <c r="K30"/>
  <c r="E30"/>
  <c r="S29"/>
  <c r="Q13"/>
  <c r="M29"/>
  <c r="K29"/>
  <c r="E29"/>
  <c r="H41" i="17"/>
  <c r="F41"/>
  <c r="D41"/>
  <c r="D19"/>
  <c r="K23" i="12"/>
  <c r="K25"/>
  <c r="K34"/>
  <c r="K16"/>
  <c r="K33"/>
  <c r="E16"/>
  <c r="I16"/>
  <c r="K31"/>
  <c r="E31"/>
  <c r="K30"/>
  <c r="E30"/>
  <c r="K29"/>
  <c r="E29"/>
  <c r="P34" i="13"/>
  <c r="P31"/>
  <c r="N14"/>
  <c r="P14"/>
  <c r="P11"/>
  <c r="N25"/>
  <c r="P25"/>
  <c r="N24"/>
  <c r="P24"/>
  <c r="N18"/>
  <c r="L28"/>
  <c r="P28"/>
  <c r="L18"/>
  <c r="P18"/>
  <c r="P19"/>
  <c r="L58"/>
  <c r="L15"/>
  <c r="L16"/>
  <c r="P40"/>
  <c r="R40"/>
  <c r="R32"/>
  <c r="R37"/>
  <c r="R42"/>
  <c r="N40"/>
  <c r="L40"/>
  <c r="R26"/>
  <c r="R22"/>
  <c r="R19"/>
  <c r="R15"/>
  <c r="R16"/>
  <c r="M17" i="16"/>
  <c r="M38"/>
  <c r="M40"/>
  <c r="M39"/>
  <c r="M28"/>
  <c r="I134"/>
  <c r="M38" i="11"/>
  <c r="M27"/>
  <c r="M17"/>
  <c r="D19" i="13"/>
  <c r="F28" i="2"/>
  <c r="F33"/>
  <c r="D28"/>
  <c r="D33"/>
  <c r="F17"/>
  <c r="F21"/>
  <c r="D17"/>
  <c r="D21"/>
  <c r="I133" i="11"/>
  <c r="I30" i="12"/>
  <c r="G23"/>
  <c r="G25"/>
  <c r="I31" i="18"/>
  <c r="G38" i="16"/>
  <c r="G40"/>
  <c r="E32" i="18"/>
  <c r="L21" i="13"/>
  <c r="L26"/>
  <c r="L30"/>
  <c r="L32"/>
  <c r="L37"/>
  <c r="I23" i="18"/>
  <c r="K32"/>
  <c r="S32"/>
  <c r="M32"/>
  <c r="E33"/>
  <c r="I31" i="22"/>
  <c r="I16"/>
  <c r="I33"/>
  <c r="I23"/>
  <c r="I32"/>
  <c r="E32"/>
  <c r="K25"/>
  <c r="K34"/>
  <c r="E33" i="12"/>
  <c r="I29"/>
  <c r="O23" i="21"/>
  <c r="Q23"/>
  <c r="Q32"/>
  <c r="I30"/>
  <c r="I16"/>
  <c r="I33"/>
  <c r="I23"/>
  <c r="I32"/>
  <c r="K25"/>
  <c r="K34"/>
  <c r="S25"/>
  <c r="S34"/>
  <c r="M33"/>
  <c r="Q20"/>
  <c r="Q29"/>
  <c r="E32"/>
  <c r="M32"/>
  <c r="H15" i="20"/>
  <c r="H16"/>
  <c r="D16"/>
  <c r="N15" i="19"/>
  <c r="P15"/>
  <c r="P16"/>
  <c r="L21"/>
  <c r="L22" i="13"/>
  <c r="K32" i="12"/>
  <c r="O23" i="18"/>
  <c r="O25"/>
  <c r="L19" i="13"/>
  <c r="N15"/>
  <c r="P15"/>
  <c r="P16"/>
  <c r="N21" i="19"/>
  <c r="P21"/>
  <c r="L26"/>
  <c r="L30"/>
  <c r="L32"/>
  <c r="L37"/>
  <c r="L22"/>
  <c r="N21" i="13"/>
  <c r="P21"/>
  <c r="D19" i="20"/>
  <c r="H18"/>
  <c r="H19" s="1"/>
  <c r="D21"/>
  <c r="D22"/>
  <c r="D26"/>
  <c r="D30"/>
  <c r="D32"/>
  <c r="D37"/>
  <c r="J26"/>
  <c r="J30"/>
  <c r="J32"/>
  <c r="J37"/>
  <c r="J43"/>
  <c r="J22"/>
  <c r="E34" i="22"/>
  <c r="I25" i="21"/>
  <c r="I34"/>
  <c r="E34"/>
  <c r="J18" i="17"/>
  <c r="J19" s="1"/>
  <c r="O25" i="21"/>
  <c r="I23" i="12"/>
  <c r="I32"/>
  <c r="E32"/>
  <c r="M33" i="18"/>
  <c r="F21" i="17"/>
  <c r="F26"/>
  <c r="F30"/>
  <c r="F32"/>
  <c r="F37"/>
  <c r="F43"/>
  <c r="N26" i="19"/>
  <c r="N30"/>
  <c r="N32"/>
  <c r="N37"/>
  <c r="N42"/>
  <c r="P26" i="13"/>
  <c r="P30"/>
  <c r="P32"/>
  <c r="P22"/>
  <c r="I25" i="12"/>
  <c r="I34"/>
  <c r="E34"/>
  <c r="D43" i="20"/>
  <c r="P37" i="13"/>
  <c r="P42"/>
  <c r="L42"/>
  <c r="J22" i="19"/>
  <c r="J26"/>
  <c r="J30"/>
  <c r="J32"/>
  <c r="J37"/>
  <c r="J42"/>
  <c r="F26"/>
  <c r="F30"/>
  <c r="F32"/>
  <c r="F37"/>
  <c r="F42"/>
  <c r="P22"/>
  <c r="P26"/>
  <c r="P30"/>
  <c r="P32"/>
  <c r="I33" i="18"/>
  <c r="I32"/>
  <c r="Q33"/>
  <c r="K33" i="11"/>
  <c r="I34" i="18"/>
  <c r="L42" i="19"/>
  <c r="P37"/>
  <c r="P42"/>
  <c r="J11" i="13"/>
  <c r="J15" s="1"/>
  <c r="F21"/>
  <c r="N26"/>
  <c r="N30"/>
  <c r="N32"/>
  <c r="N37"/>
  <c r="N42"/>
  <c r="Q23" i="18"/>
  <c r="Q32"/>
  <c r="E34"/>
  <c r="P18" i="19"/>
  <c r="P19"/>
  <c r="J16"/>
  <c r="M37" i="11"/>
  <c r="M39"/>
  <c r="D16" i="17"/>
  <c r="G37" i="11"/>
  <c r="G39"/>
  <c r="D21" i="17"/>
  <c r="D21" i="13"/>
  <c r="K27" i="11"/>
  <c r="K29"/>
  <c r="D21" i="19"/>
  <c r="H40"/>
  <c r="J40" i="17"/>
  <c r="D16" i="19"/>
  <c r="D22"/>
  <c r="D26"/>
  <c r="D30"/>
  <c r="D26" i="17"/>
  <c r="D30"/>
  <c r="D32"/>
  <c r="D37"/>
  <c r="D22"/>
  <c r="H21"/>
  <c r="H21" i="19"/>
  <c r="D22" i="13"/>
  <c r="D26"/>
  <c r="D30"/>
  <c r="H21"/>
  <c r="F26"/>
  <c r="F30"/>
  <c r="F32"/>
  <c r="F37"/>
  <c r="F42"/>
  <c r="H26"/>
  <c r="H22"/>
  <c r="H30"/>
  <c r="H32"/>
  <c r="H37"/>
  <c r="H42"/>
  <c r="D32"/>
  <c r="D37"/>
  <c r="D42"/>
  <c r="H26" i="17"/>
  <c r="H30"/>
  <c r="H32"/>
  <c r="H22"/>
  <c r="H26" i="19"/>
  <c r="H22"/>
  <c r="D32"/>
  <c r="D37"/>
  <c r="D42"/>
  <c r="H30"/>
  <c r="H32"/>
  <c r="H37"/>
  <c r="H42"/>
  <c r="D43" i="17"/>
  <c r="H37"/>
  <c r="H43"/>
  <c r="M34" i="18"/>
  <c r="Q25"/>
  <c r="Q34"/>
  <c r="M34" i="21"/>
  <c r="Q25"/>
  <c r="Q34"/>
  <c r="M30" i="16"/>
  <c r="M34"/>
  <c r="M29" i="11"/>
  <c r="M33"/>
  <c r="K38" i="16"/>
  <c r="K40"/>
  <c r="K30"/>
  <c r="K34"/>
  <c r="J16" i="13" l="1"/>
  <c r="J21"/>
  <c r="J21" i="17"/>
  <c r="J19" i="13"/>
  <c r="J16" i="17"/>
  <c r="K33" i="18"/>
  <c r="J41" i="17"/>
  <c r="J26"/>
  <c r="J30" s="1"/>
  <c r="J32" s="1"/>
  <c r="J37" s="1"/>
  <c r="J22"/>
  <c r="H21" i="20"/>
  <c r="F26"/>
  <c r="F30" s="1"/>
  <c r="F32" s="1"/>
  <c r="F37" s="1"/>
  <c r="J43" i="17"/>
  <c r="J22" i="13" l="1"/>
  <c r="J26"/>
  <c r="J30" s="1"/>
  <c r="J32" s="1"/>
  <c r="J37" s="1"/>
  <c r="J42" s="1"/>
  <c r="H37" i="20"/>
  <c r="H43" s="1"/>
  <c r="F43"/>
  <c r="H26"/>
  <c r="H30" s="1"/>
  <c r="H32" s="1"/>
  <c r="H22"/>
</calcChain>
</file>

<file path=xl/sharedStrings.xml><?xml version="1.0" encoding="utf-8"?>
<sst xmlns="http://schemas.openxmlformats.org/spreadsheetml/2006/main" count="448" uniqueCount="153">
  <si>
    <t>CONSOLIDATED STATEMENTS OF OPERATIONS</t>
  </si>
  <si>
    <t>NET SALES</t>
  </si>
  <si>
    <t>COSTS AND EXPENSES</t>
  </si>
  <si>
    <t>Cost of sales</t>
  </si>
  <si>
    <t>Selling, general and administrative</t>
  </si>
  <si>
    <t>Interest - net</t>
  </si>
  <si>
    <t>Other - net</t>
  </si>
  <si>
    <t>Basic</t>
  </si>
  <si>
    <t>Diluted</t>
  </si>
  <si>
    <t>DIVIDENDS PER SHARE</t>
  </si>
  <si>
    <t>AVERAGE SHARES OUTSTANDING (in thousands)</t>
  </si>
  <si>
    <t xml:space="preserve">CONSOLIDATED BALANCE SHEETS </t>
  </si>
  <si>
    <t>(Unaudited, Millions of Dollars)</t>
  </si>
  <si>
    <t>ASSETS</t>
  </si>
  <si>
    <t xml:space="preserve"> </t>
  </si>
  <si>
    <t>Cash and cash equivalents</t>
  </si>
  <si>
    <t>Other current assets</t>
  </si>
  <si>
    <t xml:space="preserve">           Total current assets</t>
  </si>
  <si>
    <t>LIABILITIES AND SHAREOWNERS' EQUITY</t>
  </si>
  <si>
    <t>Short-term borrowings</t>
  </si>
  <si>
    <t>Accounts payable</t>
  </si>
  <si>
    <t>Accrued expenses</t>
  </si>
  <si>
    <t xml:space="preserve">           Total current liabilities</t>
  </si>
  <si>
    <t>Long-term debt</t>
  </si>
  <si>
    <t>Other long-term liabilities</t>
  </si>
  <si>
    <t>SUMMARY OF CASH FLOW ACTIVITY</t>
  </si>
  <si>
    <t xml:space="preserve"> (Unaudited, Millions of Dollars)</t>
  </si>
  <si>
    <t>OPERATING ACTIVITIES</t>
  </si>
  <si>
    <t xml:space="preserve">Depreciation and amortization </t>
  </si>
  <si>
    <t/>
  </si>
  <si>
    <t>INVESTING AND FINANCING ACTIVITIES</t>
  </si>
  <si>
    <t>Capital and software expenditures</t>
  </si>
  <si>
    <t>Cash and Cash Equivalents, Beginning of Period</t>
  </si>
  <si>
    <t>Cash and Cash Equivalents, End of Period</t>
  </si>
  <si>
    <t>BUSINESS SEGMENT INFORMATION</t>
  </si>
  <si>
    <t>Other assets</t>
  </si>
  <si>
    <t>Continuing operations</t>
  </si>
  <si>
    <t>Discontinued operations</t>
  </si>
  <si>
    <t>Cash dividends on common stock</t>
  </si>
  <si>
    <t xml:space="preserve">Other </t>
  </si>
  <si>
    <t>Business acquisitions and asset disposals</t>
  </si>
  <si>
    <t xml:space="preserve">           Total assets</t>
  </si>
  <si>
    <t xml:space="preserve">           Total liabilities and equity</t>
  </si>
  <si>
    <t xml:space="preserve">    Total</t>
  </si>
  <si>
    <t>Other</t>
  </si>
  <si>
    <t>Less: capital and software expenditures</t>
  </si>
  <si>
    <t>Changes in working capital</t>
  </si>
  <si>
    <t>Corporate Overhead</t>
  </si>
  <si>
    <t>Construction &amp; DIY</t>
  </si>
  <si>
    <t>SEGMENT PROFIT</t>
  </si>
  <si>
    <t>Industrial</t>
  </si>
  <si>
    <t>Security</t>
  </si>
  <si>
    <t>Segment Profit</t>
  </si>
  <si>
    <t>Segment Profit as a Percentage of Net Sales</t>
  </si>
  <si>
    <t>(Unaudited, Millions of Dollars Except Per Share Amounts)</t>
  </si>
  <si>
    <t>Gross margin</t>
  </si>
  <si>
    <t>% to Net sales</t>
  </si>
  <si>
    <t>Operating margin</t>
  </si>
  <si>
    <t>Restructuring charges and asset impairments</t>
  </si>
  <si>
    <t>Property, plant and equipment, net</t>
  </si>
  <si>
    <t>Goodwill and other intangibles, net</t>
  </si>
  <si>
    <t>The change in working capital is comprised of accounts receivable, inventory and accounts payable.</t>
  </si>
  <si>
    <t xml:space="preserve">  Tools US  misc</t>
  </si>
  <si>
    <t xml:space="preserve">  Doors US misc</t>
  </si>
  <si>
    <t>TO COMMON SHAREOWNERS</t>
  </si>
  <si>
    <t>January 2,</t>
  </si>
  <si>
    <t>2010</t>
  </si>
  <si>
    <t>STANLEY BLACK &amp; DECKER, INC. AND SUBSIDIARIES</t>
  </si>
  <si>
    <t xml:space="preserve">  STANLEY BLACK &amp; DECKER INC. AND SUBSIDIARIES</t>
  </si>
  <si>
    <t>BASIC (LOSS) EARNINGS PER SHARE OF COMMON STOCK</t>
  </si>
  <si>
    <t>DILUTED (LOSS) EARNINGS PER SHARE OF COMMON STOCK</t>
  </si>
  <si>
    <t>Cash acquired from Black &amp; Decker</t>
  </si>
  <si>
    <t>Income tax benefit on discontinued operations</t>
  </si>
  <si>
    <t>Loss from discontinued operations before income taxes</t>
  </si>
  <si>
    <t>GAAP</t>
  </si>
  <si>
    <t>Net cash provided by (used in) investing and financing activities</t>
  </si>
  <si>
    <t>GAAP 2010</t>
  </si>
  <si>
    <r>
      <t>Free Cash Flow Computation</t>
    </r>
    <r>
      <rPr>
        <u/>
        <vertAlign val="superscript"/>
        <sz val="10"/>
        <rFont val="Times New Roman"/>
        <family val="1"/>
      </rPr>
      <t>3</t>
    </r>
  </si>
  <si>
    <t>2, 3</t>
  </si>
  <si>
    <t>Page 12</t>
  </si>
  <si>
    <r>
      <t>One-Time Charges</t>
    </r>
    <r>
      <rPr>
        <b/>
        <vertAlign val="superscript"/>
        <sz val="10"/>
        <rFont val="Times New Roman"/>
        <family val="1"/>
      </rPr>
      <t>1</t>
    </r>
  </si>
  <si>
    <r>
      <t>Normalized 2010</t>
    </r>
    <r>
      <rPr>
        <b/>
        <vertAlign val="superscript"/>
        <sz val="10"/>
        <rFont val="Times New Roman"/>
        <family val="1"/>
      </rPr>
      <t>2</t>
    </r>
  </si>
  <si>
    <t>The normalized 2010 business segment information, as reconciled to GAAP above, is considered relevant to aid analysis of the company’s segment profit results aside from the material impact of the one-time charges associated with the Black &amp; Decker merger.</t>
  </si>
  <si>
    <t>Page 13</t>
  </si>
  <si>
    <t>Page 14</t>
  </si>
  <si>
    <t>Less: net earnings attributable to non-controlling interests</t>
  </si>
  <si>
    <t>Stanley Black &amp; Decker, Inc. shareowners' equity</t>
  </si>
  <si>
    <t>YEAR TO DATE</t>
  </si>
  <si>
    <t>Net earnings</t>
  </si>
  <si>
    <t>Net cash provided by operating activities</t>
  </si>
  <si>
    <t>Increase in Cash and Cash Equivalents</t>
  </si>
  <si>
    <t>Operating Cash Inflow</t>
  </si>
  <si>
    <t>Free Cash Inflow (before dividends)</t>
  </si>
  <si>
    <t>Income from operations</t>
  </si>
  <si>
    <t>NET EARNINGS FROM CONTINUING OPERATIONS</t>
  </si>
  <si>
    <t xml:space="preserve">NET EARNINGS FROM CONTINUING OPERATIONS ATTRIBUTABLE </t>
  </si>
  <si>
    <t>NET EARNINGS ATTRIBUTABLE TO COMMON SHAREOWNERS</t>
  </si>
  <si>
    <t xml:space="preserve">   Total basic earnings per share of common stock</t>
  </si>
  <si>
    <t xml:space="preserve">   Total diluted earnings per share of common stock</t>
  </si>
  <si>
    <t>EARNINGS FROM CONTINUING OPERATIONS BEFORE INCOME TAXES</t>
  </si>
  <si>
    <t>Free cash flow is defined as cash flow from operations less capital and software expenditures. Management considers free cash flow an important measure of its liquidity, as well as its ability to fund future growth and to provide a return to the shareowners. Free cash flow does not include deductions for mandatory debt service, other borrowing activity, discretionary dividends on the Company’s common stock and business acquisitions, among other items.  Normalized cash flow and free cash flow, as reconciled above, are considered meaningful pro forma metrics to aid the understanding of the company's cash flow performance aside from the material impact of Black &amp; Decker merger-related payments and charges.</t>
  </si>
  <si>
    <t>Proceeds from long-term borrowings</t>
  </si>
  <si>
    <t>Net cash used in investing and financing activities</t>
  </si>
  <si>
    <t>Non-controlling interests' equity</t>
  </si>
  <si>
    <t xml:space="preserve">Income taxes </t>
  </si>
  <si>
    <t>FOURTH QUARTER</t>
  </si>
  <si>
    <t>January 1,</t>
  </si>
  <si>
    <t>2011</t>
  </si>
  <si>
    <t>NET EARNINGS FROM DISCONTINUED OPERATIONS</t>
  </si>
  <si>
    <t xml:space="preserve"> (Millions of Dollars)</t>
  </si>
  <si>
    <t>(Unaudited)</t>
  </si>
  <si>
    <t>Accounts and notes receivable, net</t>
  </si>
  <si>
    <t>Inventories, net</t>
  </si>
  <si>
    <t>Payments on long-term debt</t>
  </si>
  <si>
    <t>Net repayments on short-term borrowings</t>
  </si>
  <si>
    <t>BASIC EARNINGS PER SHARE OF COMMON STOCK</t>
  </si>
  <si>
    <t>DILUTED EARNINGS PER SHARE OF COMMON STOCK</t>
  </si>
  <si>
    <t>NET LOSS FROM DISCONTINUED OPERATIONS</t>
  </si>
  <si>
    <t>Income taxes (benefit)</t>
  </si>
  <si>
    <t>Less: net loss attributable to non-controlling interests</t>
  </si>
  <si>
    <t>The normalized 2010 consolidated statement of operations, as reconciled to GAAP above, is considered relevant to aid analysis of the company’s margin and earnings results aside from the material impact of the one-time charges associated with the Black &amp; Decker merger.</t>
  </si>
  <si>
    <r>
      <t>Normalized 2009</t>
    </r>
    <r>
      <rPr>
        <b/>
        <vertAlign val="superscript"/>
        <sz val="10"/>
        <rFont val="Times New Roman"/>
        <family val="1"/>
      </rPr>
      <t>3</t>
    </r>
  </si>
  <si>
    <t>GAAP 2009</t>
  </si>
  <si>
    <r>
      <t>Normalized 2009</t>
    </r>
    <r>
      <rPr>
        <b/>
        <vertAlign val="superscript"/>
        <sz val="10"/>
        <rFont val="Times New Roman"/>
        <family val="1"/>
      </rPr>
      <t>2</t>
    </r>
  </si>
  <si>
    <t>The normalized 2009 consolidated statement of operations, as reconciled to GAAP above, is considered relevant to aid analysis of the company’s margin and earnings results aside from the impact of the one-time charges associated with the Black &amp; Decker merger.</t>
  </si>
  <si>
    <t>The normalized 2009 business segment information, as reconciled to GAAP above, is considered relevant to aid analysis of the company’s segment profit results aside from the impact of the one-time charges associated with the Black &amp; Decker merger.</t>
  </si>
  <si>
    <t>Page 15</t>
  </si>
  <si>
    <t>Page 16</t>
  </si>
  <si>
    <t>Page 17</t>
  </si>
  <si>
    <t>Page 18</t>
  </si>
  <si>
    <t>Page 19</t>
  </si>
  <si>
    <t>Page 20</t>
  </si>
  <si>
    <t>Page 21</t>
  </si>
  <si>
    <t>One-time charges relate primarily to the Black &amp; Decker merger, including inventory step-up, facility closure-related charges, severance, and integration costs, partially offset by $20 million of pension curtailment gains.</t>
  </si>
  <si>
    <t>One-time charges relate primarily to the Black &amp; Decker merger, including inventory step-up, facility closure-related charges, certain executive compensation and severance costs, transaction, and integration costs, partially offset by $20 million of pension curtailment gains.</t>
  </si>
  <si>
    <r>
      <t>One-Time Charge and Payments</t>
    </r>
    <r>
      <rPr>
        <b/>
        <vertAlign val="superscript"/>
        <sz val="10"/>
        <rFont val="Times New Roman"/>
        <family val="1"/>
      </rPr>
      <t>1</t>
    </r>
  </si>
  <si>
    <r>
      <t>Normalized 2009</t>
    </r>
    <r>
      <rPr>
        <b/>
        <vertAlign val="superscript"/>
        <sz val="10"/>
        <rFont val="Times New Roman"/>
        <family val="1"/>
      </rPr>
      <t>4</t>
    </r>
  </si>
  <si>
    <t>One-time charges and payments relate primarily to the Black &amp; Decker merger, including special, discretionary cash contributions to two defined benefit pension plans which were curtailed and replaced with defined contribution plans, inventory step-up (non-cash), facility closure-related charges, severance costs, and integration costs.</t>
  </si>
  <si>
    <t xml:space="preserve">One-time charges and payments relate primarily to the Black &amp; Decker merger, including special, discretionary cash contributions to two defined benefit pension plans which were curtailed and replaced with defined contribution plans, inventory step-up (non-cash), facility closure-related charges, certain executive compensation and severance costs, transaction and integration costs.  </t>
  </si>
  <si>
    <t>FOURTH QUARTER 2009</t>
  </si>
  <si>
    <t>YEAR TO DATE 2009</t>
  </si>
  <si>
    <t>Fourth-quarter 2009 net earnings and the "other" component of operating activities were adjusted by $17.6 million to reflect the one-time charges associated with the Black &amp; Decker merger.</t>
  </si>
  <si>
    <t>Full year 2009 net earnings and the "other" component of operating activities were adjusted by $17.6 million to reflect the one-time charges associated with the Black &amp; Decker merger.</t>
  </si>
  <si>
    <t xml:space="preserve">One-time charges relate primarily to the Black &amp; Decker merger, including inventory step-up, facility closure-related charges, severance, and integration costs. </t>
  </si>
  <si>
    <t xml:space="preserve">One-time charges relate primarily to the Black &amp; Decker merger, including inventory step-up, facility closure-related charges, certain executive compensation and severance, and integration costs. </t>
  </si>
  <si>
    <t>2009 NORMALIZED CONSOLIDATED STATEMENTS OF OPERATIONS, AS RECONCILED TO GAAP</t>
  </si>
  <si>
    <t>The normalized 2009 consolidated statement of operations is considered relevant to aid analysis of the company’s margin and earnings results aside from the impact of the one-time charges primarily associated with the Black &amp; Decker merger. Refer to "2009 Normalized Consolidated Statements of Operations, as Reconciled to GAAP" on page 19.</t>
  </si>
  <si>
    <t>The normalized 2009 business segment information, as reconciled to GAAP above, is considered relevant to aid analysis of the company’s segment profit results aside from the material impact of the one-time charges associated with the Black &amp; Decker merger. Refer to "2009 Normalized Business Segment Information, as Reconciled to GAAP" on page 21.</t>
  </si>
  <si>
    <t>2009 NORMALIZED BUSINESS SEGMENT INFORMATION, AS RECONCILED TO GAAP</t>
  </si>
  <si>
    <t xml:space="preserve">One-time charges are related to the Black &amp; Decker merger transaction and integration planning costs. </t>
  </si>
  <si>
    <t>Page 11</t>
  </si>
  <si>
    <t>The normalized 2009 consolidated statement of operations is considered relevant to aid analysis of the company’s margin and earnings results aside from the impact of the one-time charges primarily associated with the Black &amp; Decker merger. Refer to "2009 Normalized Consolidated Statements of Operations, as Reconciled to GAAP" on page 18.</t>
  </si>
  <si>
    <t>The normalized 2009 business segment information, as reconciled to GAAP above, is considered relevant to aid analysis of the company’s segment profit results aside from the material impact of the one-time charges associated with the Black &amp; Decker merger. Refer to "2009 Normalized Business Segment Information, as Reconciled to GAAP" on page 20.</t>
  </si>
</sst>
</file>

<file path=xl/styles.xml><?xml version="1.0" encoding="utf-8"?>
<styleSheet xmlns="http://schemas.openxmlformats.org/spreadsheetml/2006/main">
  <numFmts count="23">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0_);_(&quot;$&quot;* \(#,##0.0\);_(&quot;$&quot;* &quot;-&quot;??_);_(@_)"/>
    <numFmt numFmtId="165" formatCode="_(* #,##0.0_);_(* \(#,##0.0\);_(* &quot;-&quot;??_);_(@_)"/>
    <numFmt numFmtId="166" formatCode="_(* #,##0_);_(* \(#,##0\);_(* &quot;-&quot;??_);_(@_)"/>
    <numFmt numFmtId="167" formatCode="#,##0.0_);\(#,##0.0\)"/>
    <numFmt numFmtId="168" formatCode="_(&quot;$&quot;* #,##0.0_);_(&quot;$&quot;* \(#,##0.0\);_(&quot;$&quot;* &quot;-&quot;?_);_(@_)"/>
    <numFmt numFmtId="169" formatCode="_(* #,##0.0_);_(* \(#,##0.0\);_(* &quot;-&quot;?_);_(@_)"/>
    <numFmt numFmtId="170" formatCode="0.0%"/>
    <numFmt numFmtId="171" formatCode="0.000000"/>
    <numFmt numFmtId="172" formatCode="_-* #,##0_-;\-* #,##0_-;_-* &quot;-&quot;_-;_-@_-"/>
    <numFmt numFmtId="173" formatCode="_-* #,##0.00_-;\-* #,##0.00_-;_-* &quot;-&quot;??_-;_-@_-"/>
    <numFmt numFmtId="174" formatCode="#,##0;\-#,##0;&quot;-&quot;"/>
    <numFmt numFmtId="175" formatCode="_-&quot;$&quot;* #,##0_-;\-&quot;$&quot;* #,##0_-;_-&quot;$&quot;* &quot;-&quot;_-;_-@_-"/>
    <numFmt numFmtId="176" formatCode="_-&quot;$&quot;* #,##0.00_-;\-&quot;$&quot;* #,##0.00_-;_-&quot;$&quot;* &quot;-&quot;??_-;_-@_-"/>
    <numFmt numFmtId="177" formatCode="_-* #,##0.0_-;\-* #,##0.0_-;_-* &quot;-&quot;??_-;_-@_-"/>
    <numFmt numFmtId="178" formatCode="#,##0;[Red]\(#,##0\)"/>
    <numFmt numFmtId="179" formatCode="_([$€-2]* #,##0.00_);_([$€-2]* \(#,##0.00\);_([$€-2]* &quot;-&quot;??_)"/>
    <numFmt numFmtId="180" formatCode="#_###0_)&quot;    &quot;;\(#_###0\)&quot;    &quot;;\-&quot;    &quot;"/>
    <numFmt numFmtId="181" formatCode="0.000_)"/>
  </numFmts>
  <fonts count="64">
    <font>
      <sz val="10"/>
      <name val="Arial"/>
    </font>
    <font>
      <sz val="10"/>
      <name val="Arial"/>
    </font>
    <font>
      <sz val="10"/>
      <name val="Times New Roman"/>
      <family val="1"/>
    </font>
    <font>
      <sz val="10"/>
      <name val="Times New Roman"/>
      <family val="1"/>
    </font>
    <font>
      <b/>
      <sz val="12"/>
      <name val="Times New Roman"/>
      <family val="1"/>
    </font>
    <font>
      <b/>
      <sz val="10"/>
      <name val="Times New Roman"/>
      <family val="1"/>
    </font>
    <font>
      <b/>
      <i/>
      <sz val="10"/>
      <name val="Times New Roman"/>
      <family val="1"/>
    </font>
    <font>
      <i/>
      <sz val="10"/>
      <name val="Times New Roman"/>
      <family val="1"/>
    </font>
    <font>
      <sz val="8"/>
      <name val="Arial"/>
      <family val="2"/>
    </font>
    <font>
      <b/>
      <sz val="10"/>
      <name val="Times New Roman"/>
      <family val="1"/>
    </font>
    <font>
      <b/>
      <i/>
      <sz val="10"/>
      <name val="Times New Roman"/>
      <family val="1"/>
    </font>
    <font>
      <i/>
      <sz val="10"/>
      <name val="Times New Roman"/>
      <family val="1"/>
    </font>
    <font>
      <sz val="10"/>
      <name val="Arial"/>
      <family val="2"/>
    </font>
    <font>
      <sz val="10"/>
      <name val="Helv"/>
    </font>
    <font>
      <b/>
      <sz val="10"/>
      <color indexed="10"/>
      <name val="Arial"/>
      <family val="2"/>
    </font>
    <font>
      <sz val="10"/>
      <color indexed="8"/>
      <name val="Times New Roman"/>
      <family val="1"/>
    </font>
    <font>
      <u/>
      <sz val="10"/>
      <name val="Times New Roman"/>
      <family val="1"/>
    </font>
    <font>
      <sz val="10"/>
      <color indexed="12"/>
      <name val="Times New Roman"/>
      <family val="1"/>
    </font>
    <font>
      <sz val="10"/>
      <color indexed="10"/>
      <name val="Times New Roman"/>
      <family val="1"/>
    </font>
    <font>
      <b/>
      <sz val="10"/>
      <color indexed="8"/>
      <name val="Arial"/>
      <family val="2"/>
    </font>
    <font>
      <sz val="10"/>
      <name val="Geneva"/>
      <family val="2"/>
    </font>
    <font>
      <sz val="10"/>
      <name val="Arial"/>
      <family val="2"/>
    </font>
    <font>
      <sz val="10"/>
      <name val="Arial"/>
      <family val="2"/>
    </font>
    <font>
      <sz val="8"/>
      <name val="Times New Roman"/>
      <family val="1"/>
    </font>
    <font>
      <b/>
      <sz val="10"/>
      <color indexed="9"/>
      <name val="Arial"/>
      <family val="2"/>
    </font>
    <font>
      <sz val="12"/>
      <name val="Tms Rmn"/>
    </font>
    <font>
      <b/>
      <sz val="14"/>
      <name val="Symbol"/>
      <family val="1"/>
      <charset val="2"/>
    </font>
    <font>
      <sz val="10"/>
      <color indexed="8"/>
      <name val="Arial"/>
      <family val="2"/>
    </font>
    <font>
      <sz val="11"/>
      <name val="Tms Rmn"/>
      <family val="1"/>
    </font>
    <font>
      <sz val="10"/>
      <name val="MS Serif"/>
      <family val="1"/>
    </font>
    <font>
      <sz val="10"/>
      <color indexed="12"/>
      <name val="Arial"/>
      <family val="2"/>
    </font>
    <font>
      <sz val="10"/>
      <color indexed="16"/>
      <name val="MS Serif"/>
      <family val="1"/>
    </font>
    <font>
      <sz val="1"/>
      <color indexed="8"/>
      <name val="Courier"/>
      <family val="3"/>
    </font>
    <font>
      <i/>
      <sz val="1"/>
      <color indexed="8"/>
      <name val="Courier"/>
      <family val="3"/>
    </font>
    <font>
      <sz val="8"/>
      <name val="Arial"/>
      <family val="2"/>
    </font>
    <font>
      <b/>
      <sz val="12"/>
      <name val="Arial"/>
      <family val="2"/>
    </font>
    <font>
      <b/>
      <sz val="8"/>
      <name val="MS Sans Serif"/>
      <family val="2"/>
    </font>
    <font>
      <u/>
      <sz val="10"/>
      <color indexed="12"/>
      <name val="Arial"/>
      <family val="2"/>
    </font>
    <font>
      <u/>
      <sz val="7.5"/>
      <color indexed="36"/>
      <name val="Arial"/>
      <family val="2"/>
    </font>
    <font>
      <sz val="10"/>
      <name val="Courier"/>
      <family val="3"/>
    </font>
    <font>
      <sz val="10"/>
      <color indexed="14"/>
      <name val="Arial"/>
      <family val="2"/>
    </font>
    <font>
      <sz val="10"/>
      <name val="Arial MT"/>
    </font>
    <font>
      <sz val="7"/>
      <name val="Small Fonts"/>
      <family val="2"/>
    </font>
    <font>
      <sz val="9"/>
      <name val="Arial"/>
      <family val="2"/>
    </font>
    <font>
      <sz val="10"/>
      <name val="MS Sans Serif"/>
      <family val="2"/>
    </font>
    <font>
      <sz val="10"/>
      <color indexed="10"/>
      <name val="Arial"/>
      <family val="2"/>
    </font>
    <font>
      <b/>
      <sz val="10"/>
      <name val="MS Sans Serif"/>
      <family val="2"/>
    </font>
    <font>
      <sz val="8"/>
      <name val="Wingdings"/>
      <charset val="2"/>
    </font>
    <font>
      <sz val="8"/>
      <name val="Helv"/>
    </font>
    <font>
      <sz val="8"/>
      <name val="MS Sans Serif"/>
      <family val="2"/>
    </font>
    <font>
      <b/>
      <sz val="8"/>
      <color indexed="8"/>
      <name val="Helv"/>
    </font>
    <font>
      <sz val="14"/>
      <name val="Arial"/>
      <family val="2"/>
    </font>
    <font>
      <sz val="12"/>
      <name val="Times New Roman"/>
      <family val="1"/>
    </font>
    <font>
      <b/>
      <i/>
      <sz val="9"/>
      <name val="Times New Roman"/>
      <family val="1"/>
    </font>
    <font>
      <sz val="9"/>
      <name val="Times New Roman"/>
      <family val="1"/>
    </font>
    <font>
      <sz val="9"/>
      <color indexed="12"/>
      <name val="Times New Roman"/>
      <family val="1"/>
    </font>
    <font>
      <i/>
      <sz val="9"/>
      <name val="Times New Roman"/>
      <family val="1"/>
    </font>
    <font>
      <sz val="9"/>
      <color indexed="10"/>
      <name val="Times New Roman"/>
      <family val="1"/>
    </font>
    <font>
      <b/>
      <sz val="9"/>
      <name val="Times New Roman"/>
      <family val="1"/>
    </font>
    <font>
      <b/>
      <vertAlign val="superscript"/>
      <sz val="10"/>
      <name val="Times New Roman"/>
      <family val="1"/>
    </font>
    <font>
      <u/>
      <vertAlign val="superscript"/>
      <sz val="10"/>
      <name val="Times New Roman"/>
      <family val="1"/>
    </font>
    <font>
      <vertAlign val="superscript"/>
      <sz val="10"/>
      <name val="Times New Roman"/>
      <family val="1"/>
    </font>
    <font>
      <b/>
      <sz val="10"/>
      <name val="Arial"/>
      <family val="2"/>
    </font>
    <font>
      <sz val="8"/>
      <name val="Arial"/>
      <family val="2"/>
    </font>
  </fonts>
  <fills count="6">
    <fill>
      <patternFill patternType="none"/>
    </fill>
    <fill>
      <patternFill patternType="gray125"/>
    </fill>
    <fill>
      <patternFill patternType="solid">
        <fgColor indexed="8"/>
        <bgColor indexed="64"/>
      </patternFill>
    </fill>
    <fill>
      <patternFill patternType="solid">
        <fgColor indexed="22"/>
        <bgColor indexed="64"/>
      </patternFill>
    </fill>
    <fill>
      <patternFill patternType="solid">
        <fgColor indexed="26"/>
        <bgColor indexed="64"/>
      </patternFill>
    </fill>
    <fill>
      <patternFill patternType="darkVertical"/>
    </fill>
  </fills>
  <borders count="9">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105">
    <xf numFmtId="0" fontId="0" fillId="0" borderId="0"/>
    <xf numFmtId="0" fontId="21" fillId="0" borderId="0"/>
    <xf numFmtId="0" fontId="22" fillId="0" borderId="0"/>
    <xf numFmtId="0" fontId="23" fillId="0" borderId="0">
      <alignment horizontal="center" wrapText="1"/>
      <protection locked="0"/>
    </xf>
    <xf numFmtId="0" fontId="24" fillId="2" borderId="0" applyNumberFormat="0" applyBorder="0" applyAlignment="0"/>
    <xf numFmtId="0" fontId="25" fillId="0" borderId="0" applyNumberFormat="0" applyFill="0" applyBorder="0" applyAlignment="0" applyProtection="0"/>
    <xf numFmtId="180" fontId="26" fillId="0" borderId="0">
      <alignment horizontal="center"/>
    </xf>
    <xf numFmtId="174" fontId="27" fillId="0" borderId="0" applyFill="0" applyBorder="0" applyAlignment="0"/>
    <xf numFmtId="0" fontId="27" fillId="0" borderId="0" applyFill="0" applyBorder="0" applyAlignment="0"/>
    <xf numFmtId="0" fontId="1" fillId="0" borderId="0" applyFill="0" applyBorder="0" applyAlignment="0"/>
    <xf numFmtId="0" fontId="1" fillId="0" borderId="0" applyFill="0" applyBorder="0" applyAlignment="0"/>
    <xf numFmtId="0" fontId="1" fillId="0" borderId="0" applyFill="0" applyBorder="0" applyAlignment="0"/>
    <xf numFmtId="0" fontId="27" fillId="0" borderId="0" applyFill="0" applyBorder="0" applyAlignment="0"/>
    <xf numFmtId="0" fontId="1" fillId="0" borderId="0" applyFill="0" applyBorder="0" applyAlignment="0"/>
    <xf numFmtId="0" fontId="27" fillId="0" borderId="0" applyFill="0" applyBorder="0" applyAlignment="0"/>
    <xf numFmtId="43" fontId="1" fillId="0" borderId="0" applyFont="0" applyFill="0" applyBorder="0" applyAlignment="0" applyProtection="0"/>
    <xf numFmtId="181" fontId="28" fillId="0" borderId="0"/>
    <xf numFmtId="181" fontId="28" fillId="0" borderId="0"/>
    <xf numFmtId="181" fontId="28" fillId="0" borderId="0"/>
    <xf numFmtId="181" fontId="28" fillId="0" borderId="0"/>
    <xf numFmtId="181" fontId="28" fillId="0" borderId="0"/>
    <xf numFmtId="181" fontId="28" fillId="0" borderId="0"/>
    <xf numFmtId="181" fontId="28" fillId="0" borderId="0"/>
    <xf numFmtId="181" fontId="28" fillId="0" borderId="0"/>
    <xf numFmtId="0" fontId="21" fillId="0" borderId="0" applyFont="0" applyFill="0" applyBorder="0" applyAlignment="0" applyProtection="0"/>
    <xf numFmtId="43" fontId="1" fillId="0" borderId="0" applyFont="0" applyFill="0" applyBorder="0" applyAlignment="0" applyProtection="0"/>
    <xf numFmtId="0" fontId="29" fillId="0" borderId="0" applyNumberFormat="0" applyAlignment="0">
      <alignment horizontal="left"/>
    </xf>
    <xf numFmtId="44" fontId="1" fillId="0" borderId="0" applyFont="0" applyFill="0" applyBorder="0" applyAlignment="0" applyProtection="0"/>
    <xf numFmtId="0" fontId="21" fillId="0" borderId="0" applyFont="0" applyFill="0" applyBorder="0" applyAlignment="0" applyProtection="0"/>
    <xf numFmtId="44" fontId="1" fillId="0" borderId="0" applyFont="0" applyFill="0" applyBorder="0" applyAlignment="0" applyProtection="0"/>
    <xf numFmtId="14" fontId="27" fillId="0" borderId="0" applyFill="0" applyBorder="0" applyAlignment="0"/>
    <xf numFmtId="0" fontId="30" fillId="0" borderId="0" applyFill="0" applyBorder="0" applyAlignment="0"/>
    <xf numFmtId="0" fontId="30" fillId="0" borderId="0" applyFill="0" applyBorder="0" applyAlignment="0"/>
    <xf numFmtId="0" fontId="30" fillId="0" borderId="0" applyFill="0" applyBorder="0" applyAlignment="0"/>
    <xf numFmtId="0" fontId="1" fillId="0" borderId="0" applyFill="0" applyBorder="0" applyAlignment="0"/>
    <xf numFmtId="0" fontId="30" fillId="0" borderId="0" applyFill="0" applyBorder="0" applyAlignment="0"/>
    <xf numFmtId="0" fontId="31" fillId="0" borderId="0" applyNumberFormat="0" applyAlignment="0">
      <alignment horizontal="left"/>
    </xf>
    <xf numFmtId="179" fontId="1" fillId="0" borderId="0" applyFont="0" applyFill="0" applyBorder="0" applyAlignment="0" applyProtection="0"/>
    <xf numFmtId="0" fontId="32" fillId="0" borderId="0">
      <protection locked="0"/>
    </xf>
    <xf numFmtId="0" fontId="32" fillId="0" borderId="0">
      <protection locked="0"/>
    </xf>
    <xf numFmtId="0" fontId="33" fillId="0" borderId="0">
      <protection locked="0"/>
    </xf>
    <xf numFmtId="0" fontId="32" fillId="0" borderId="0">
      <protection locked="0"/>
    </xf>
    <xf numFmtId="0" fontId="32" fillId="0" borderId="0">
      <protection locked="0"/>
    </xf>
    <xf numFmtId="0" fontId="32" fillId="0" borderId="0">
      <protection locked="0"/>
    </xf>
    <xf numFmtId="0" fontId="33" fillId="0" borderId="0">
      <protection locked="0"/>
    </xf>
    <xf numFmtId="38" fontId="34" fillId="3" borderId="0" applyNumberFormat="0" applyBorder="0" applyAlignment="0" applyProtection="0"/>
    <xf numFmtId="0" fontId="35" fillId="0" borderId="1" applyNumberFormat="0" applyAlignment="0" applyProtection="0">
      <alignment horizontal="left" vertical="center"/>
    </xf>
    <xf numFmtId="0" fontId="35" fillId="0" borderId="2">
      <alignment horizontal="left" vertical="center"/>
    </xf>
    <xf numFmtId="0" fontId="36" fillId="0" borderId="3">
      <alignment horizontal="center"/>
    </xf>
    <xf numFmtId="0" fontId="36" fillId="0" borderId="0">
      <alignment horizontal="center"/>
    </xf>
    <xf numFmtId="0" fontId="37"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0" borderId="0"/>
    <xf numFmtId="10" fontId="34" fillId="4" borderId="4" applyNumberFormat="0" applyBorder="0" applyAlignment="0" applyProtection="0"/>
    <xf numFmtId="0" fontId="40" fillId="0" borderId="0" applyFill="0" applyBorder="0" applyAlignment="0"/>
    <xf numFmtId="0" fontId="40" fillId="0" borderId="0" applyFill="0" applyBorder="0" applyAlignment="0"/>
    <xf numFmtId="0" fontId="40" fillId="0" borderId="0" applyFill="0" applyBorder="0" applyAlignment="0"/>
    <xf numFmtId="0" fontId="1" fillId="0" borderId="0" applyFill="0" applyBorder="0" applyAlignment="0"/>
    <xf numFmtId="0" fontId="40" fillId="0" borderId="0" applyFill="0" applyBorder="0" applyAlignment="0"/>
    <xf numFmtId="171" fontId="41" fillId="0" borderId="0" applyFont="0" applyFill="0" applyBorder="0" applyAlignment="0" applyProtection="0"/>
    <xf numFmtId="4" fontId="13" fillId="0" borderId="0" applyFont="0" applyFill="0" applyBorder="0" applyAlignment="0" applyProtection="0"/>
    <xf numFmtId="172" fontId="1" fillId="0" borderId="0" applyFont="0" applyFill="0" applyBorder="0" applyAlignment="0" applyProtection="0"/>
    <xf numFmtId="173"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8" fontId="13" fillId="0" borderId="0" applyFont="0" applyFill="0" applyBorder="0" applyAlignment="0" applyProtection="0"/>
    <xf numFmtId="175" fontId="1" fillId="0" borderId="0" applyFont="0" applyFill="0" applyBorder="0" applyAlignment="0" applyProtection="0"/>
    <xf numFmtId="176" fontId="1" fillId="0" borderId="0" applyFont="0" applyFill="0" applyBorder="0" applyAlignment="0" applyProtection="0"/>
    <xf numFmtId="37" fontId="42" fillId="0" borderId="0"/>
    <xf numFmtId="178" fontId="43" fillId="0" borderId="0"/>
    <xf numFmtId="0" fontId="1" fillId="0" borderId="0"/>
    <xf numFmtId="0" fontId="3" fillId="0" borderId="0"/>
    <xf numFmtId="37" fontId="13" fillId="0" borderId="0"/>
    <xf numFmtId="0" fontId="3" fillId="0" borderId="0"/>
    <xf numFmtId="0" fontId="2" fillId="0" borderId="0"/>
    <xf numFmtId="0" fontId="44"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14" fontId="23" fillId="0" borderId="0">
      <alignment horizontal="center" wrapText="1"/>
      <protection locked="0"/>
    </xf>
    <xf numFmtId="9" fontId="1" fillId="0" borderId="0" applyFont="0" applyFill="0" applyBorder="0" applyAlignment="0" applyProtection="0"/>
    <xf numFmtId="0" fontId="1" fillId="0" borderId="0" applyFont="0" applyFill="0" applyBorder="0" applyAlignment="0" applyProtection="0"/>
    <xf numFmtId="177" fontId="1" fillId="0" borderId="0" applyFont="0" applyFill="0" applyBorder="0" applyAlignment="0" applyProtection="0"/>
    <xf numFmtId="10" fontId="1" fillId="0" borderId="0" applyFont="0" applyFill="0" applyBorder="0" applyAlignment="0" applyProtection="0"/>
    <xf numFmtId="9" fontId="1" fillId="0" borderId="0" applyFont="0" applyFill="0" applyBorder="0" applyAlignment="0" applyProtection="0"/>
    <xf numFmtId="0" fontId="45" fillId="0" borderId="0" applyFill="0" applyBorder="0" applyAlignment="0"/>
    <xf numFmtId="0" fontId="45" fillId="0" borderId="0" applyFill="0" applyBorder="0" applyAlignment="0"/>
    <xf numFmtId="0" fontId="45" fillId="0" borderId="0" applyFill="0" applyBorder="0" applyAlignment="0"/>
    <xf numFmtId="0" fontId="1" fillId="0" borderId="0" applyFill="0" applyBorder="0" applyAlignment="0"/>
    <xf numFmtId="0" fontId="45" fillId="0" borderId="0" applyFill="0" applyBorder="0" applyAlignment="0"/>
    <xf numFmtId="166" fontId="41" fillId="0" borderId="0"/>
    <xf numFmtId="0" fontId="46" fillId="0" borderId="3">
      <alignment horizontal="center"/>
    </xf>
    <xf numFmtId="0" fontId="47" fillId="5" borderId="0" applyNumberFormat="0" applyFont="0" applyBorder="0" applyAlignment="0">
      <alignment horizontal="center"/>
    </xf>
    <xf numFmtId="14" fontId="48" fillId="0" borderId="0" applyNumberFormat="0" applyFill="0" applyBorder="0" applyAlignment="0" applyProtection="0">
      <alignment horizontal="left"/>
    </xf>
    <xf numFmtId="0" fontId="47" fillId="1" borderId="2" applyNumberFormat="0" applyFont="0" applyAlignment="0">
      <alignment horizontal="center"/>
    </xf>
    <xf numFmtId="0" fontId="49" fillId="0" borderId="0" applyNumberFormat="0" applyFill="0" applyBorder="0" applyAlignment="0">
      <alignment horizontal="center"/>
    </xf>
    <xf numFmtId="0" fontId="20" fillId="0" borderId="0"/>
    <xf numFmtId="40" fontId="50" fillId="0" borderId="0" applyBorder="0">
      <alignment horizontal="right"/>
    </xf>
    <xf numFmtId="49" fontId="27" fillId="0" borderId="0" applyFill="0" applyBorder="0" applyAlignment="0"/>
    <xf numFmtId="0" fontId="1" fillId="0" borderId="0" applyFill="0" applyBorder="0" applyAlignment="0"/>
    <xf numFmtId="0" fontId="1" fillId="0" borderId="0" applyFill="0" applyBorder="0" applyAlignment="0"/>
    <xf numFmtId="0" fontId="51" fillId="0" borderId="0">
      <alignment horizontal="center"/>
    </xf>
    <xf numFmtId="43" fontId="21" fillId="0" borderId="0" applyFont="0" applyFill="0" applyBorder="0" applyAlignment="0" applyProtection="0"/>
    <xf numFmtId="0" fontId="21" fillId="0" borderId="0"/>
  </cellStyleXfs>
  <cellXfs count="237">
    <xf numFmtId="0" fontId="0" fillId="0" borderId="0" xfId="0"/>
    <xf numFmtId="0" fontId="2" fillId="0" borderId="0" xfId="74" applyFont="1"/>
    <xf numFmtId="0" fontId="2" fillId="0" borderId="0" xfId="0" applyFont="1"/>
    <xf numFmtId="0" fontId="2" fillId="0" borderId="0" xfId="0" applyFont="1" applyBorder="1"/>
    <xf numFmtId="0" fontId="5" fillId="0" borderId="0" xfId="72" applyFont="1" applyAlignment="1">
      <alignment horizontal="centerContinuous"/>
    </xf>
    <xf numFmtId="0" fontId="9" fillId="0" borderId="0" xfId="72" applyFont="1" applyProtection="1">
      <protection locked="0"/>
    </xf>
    <xf numFmtId="0" fontId="10" fillId="0" borderId="0" xfId="72" applyFont="1"/>
    <xf numFmtId="0" fontId="3" fillId="0" borderId="0" xfId="72" applyFont="1"/>
    <xf numFmtId="0" fontId="11" fillId="0" borderId="0" xfId="72" applyFont="1"/>
    <xf numFmtId="0" fontId="3" fillId="0" borderId="0" xfId="72" applyFont="1" applyAlignment="1">
      <alignment horizontal="centerContinuous"/>
    </xf>
    <xf numFmtId="0" fontId="3" fillId="0" borderId="0" xfId="72" applyFont="1" applyBorder="1" applyAlignment="1">
      <alignment horizontal="center"/>
    </xf>
    <xf numFmtId="165" fontId="3" fillId="0" borderId="0" xfId="15" applyNumberFormat="1" applyFont="1"/>
    <xf numFmtId="164" fontId="3" fillId="0" borderId="0" xfId="27" applyNumberFormat="1" applyFont="1" applyBorder="1"/>
    <xf numFmtId="164" fontId="3" fillId="0" borderId="0" xfId="27" applyNumberFormat="1" applyFont="1" applyBorder="1" applyProtection="1">
      <protection locked="0"/>
    </xf>
    <xf numFmtId="0" fontId="12" fillId="0" borderId="0" xfId="0" applyFont="1"/>
    <xf numFmtId="37" fontId="2" fillId="0" borderId="0" xfId="73" applyFont="1" applyAlignment="1">
      <alignment horizontal="centerContinuous"/>
    </xf>
    <xf numFmtId="37" fontId="2" fillId="0" borderId="0" xfId="73" applyFont="1"/>
    <xf numFmtId="37" fontId="2" fillId="0" borderId="0" xfId="73" applyFont="1" applyAlignment="1">
      <alignment horizontal="left"/>
    </xf>
    <xf numFmtId="0" fontId="5" fillId="0" borderId="5" xfId="73" applyNumberFormat="1" applyFont="1" applyBorder="1" applyAlignment="1" applyProtection="1">
      <alignment horizontal="center"/>
    </xf>
    <xf numFmtId="37" fontId="6" fillId="0" borderId="0" xfId="73" applyNumberFormat="1" applyFont="1" applyAlignment="1" applyProtection="1">
      <alignment horizontal="left"/>
    </xf>
    <xf numFmtId="37" fontId="2" fillId="0" borderId="0" xfId="73" applyNumberFormat="1" applyFont="1" applyProtection="1"/>
    <xf numFmtId="0" fontId="2" fillId="0" borderId="0" xfId="0" applyFont="1" applyAlignment="1">
      <alignment wrapText="1"/>
    </xf>
    <xf numFmtId="0" fontId="9" fillId="0" borderId="5" xfId="0" applyFont="1" applyBorder="1" applyAlignment="1">
      <alignment horizontal="centerContinuous"/>
    </xf>
    <xf numFmtId="0" fontId="5" fillId="0" borderId="5" xfId="0" quotePrefix="1" applyFont="1" applyBorder="1" applyAlignment="1">
      <alignment horizontal="center"/>
    </xf>
    <xf numFmtId="0" fontId="6" fillId="0" borderId="0" xfId="0" applyFont="1"/>
    <xf numFmtId="168" fontId="2" fillId="0" borderId="0" xfId="0" applyNumberFormat="1" applyFont="1" applyBorder="1"/>
    <xf numFmtId="169" fontId="2" fillId="0" borderId="5" xfId="0" applyNumberFormat="1" applyFont="1" applyBorder="1"/>
    <xf numFmtId="169" fontId="2" fillId="0" borderId="0" xfId="0" applyNumberFormat="1" applyFont="1"/>
    <xf numFmtId="0" fontId="11" fillId="0" borderId="0" xfId="0" applyFont="1" applyAlignment="1">
      <alignment horizontal="left" wrapText="1"/>
    </xf>
    <xf numFmtId="164" fontId="2" fillId="0" borderId="6" xfId="27" applyNumberFormat="1" applyFont="1" applyBorder="1"/>
    <xf numFmtId="164" fontId="3" fillId="0" borderId="0" xfId="27" applyNumberFormat="1" applyFont="1"/>
    <xf numFmtId="0" fontId="3" fillId="0" borderId="0" xfId="72"/>
    <xf numFmtId="165" fontId="3" fillId="0" borderId="2" xfId="15" applyNumberFormat="1" applyFont="1" applyBorder="1"/>
    <xf numFmtId="164" fontId="15" fillId="0" borderId="7" xfId="27" applyNumberFormat="1" applyFont="1" applyBorder="1"/>
    <xf numFmtId="165" fontId="3" fillId="0" borderId="0" xfId="15" applyNumberFormat="1" applyFont="1" applyAlignment="1">
      <alignment horizontal="centerContinuous"/>
    </xf>
    <xf numFmtId="164" fontId="3" fillId="0" borderId="7" xfId="27" applyNumberFormat="1" applyFont="1" applyBorder="1"/>
    <xf numFmtId="0" fontId="1" fillId="0" borderId="0" xfId="0" applyFont="1"/>
    <xf numFmtId="0" fontId="1" fillId="0" borderId="0" xfId="0" applyFont="1" applyAlignment="1">
      <alignment horizontal="centerContinuous"/>
    </xf>
    <xf numFmtId="169" fontId="2" fillId="0" borderId="0" xfId="0" applyNumberFormat="1" applyFont="1" applyBorder="1"/>
    <xf numFmtId="16" fontId="5" fillId="0" borderId="5" xfId="72" quotePrefix="1" applyNumberFormat="1" applyFont="1" applyBorder="1" applyAlignment="1" applyProtection="1">
      <alignment horizontal="center" wrapText="1"/>
      <protection locked="0"/>
    </xf>
    <xf numFmtId="164" fontId="2" fillId="0" borderId="6" xfId="27" applyNumberFormat="1" applyFont="1" applyFill="1" applyBorder="1"/>
    <xf numFmtId="170" fontId="2" fillId="0" borderId="0" xfId="81" applyNumberFormat="1" applyFont="1" applyBorder="1"/>
    <xf numFmtId="170" fontId="2" fillId="0" borderId="7" xfId="81" applyNumberFormat="1" applyFont="1" applyBorder="1"/>
    <xf numFmtId="0" fontId="7" fillId="0" borderId="0" xfId="0" applyFont="1" applyAlignment="1">
      <alignment horizontal="left" wrapText="1" indent="1"/>
    </xf>
    <xf numFmtId="170" fontId="2" fillId="0" borderId="5" xfId="81" applyNumberFormat="1" applyFont="1" applyBorder="1"/>
    <xf numFmtId="0" fontId="1" fillId="0" borderId="0" xfId="0" applyFont="1" applyBorder="1"/>
    <xf numFmtId="164" fontId="2" fillId="0" borderId="0" xfId="27" applyNumberFormat="1" applyFont="1" applyFill="1" applyBorder="1"/>
    <xf numFmtId="37" fontId="5" fillId="0" borderId="0" xfId="73" applyFont="1" applyAlignment="1"/>
    <xf numFmtId="14" fontId="2" fillId="0" borderId="0" xfId="74" applyNumberFormat="1" applyFont="1"/>
    <xf numFmtId="37" fontId="2" fillId="0" borderId="0" xfId="73" applyFont="1" applyBorder="1"/>
    <xf numFmtId="0" fontId="52" fillId="0" borderId="0" xfId="0" applyFont="1"/>
    <xf numFmtId="37" fontId="2" fillId="0" borderId="0" xfId="73" applyFont="1" applyBorder="1" applyAlignment="1">
      <alignment horizontal="centerContinuous"/>
    </xf>
    <xf numFmtId="0" fontId="0" fillId="0" borderId="0" xfId="0" applyBorder="1"/>
    <xf numFmtId="37" fontId="5" fillId="0" borderId="0" xfId="73" applyFont="1" applyBorder="1" applyAlignment="1" applyProtection="1">
      <alignment horizontal="centerContinuous"/>
      <protection locked="0"/>
    </xf>
    <xf numFmtId="37" fontId="5" fillId="0" borderId="0" xfId="73" applyFont="1" applyBorder="1"/>
    <xf numFmtId="0" fontId="2" fillId="0" borderId="0" xfId="0" applyFont="1" applyBorder="1" applyAlignment="1">
      <alignment wrapText="1"/>
    </xf>
    <xf numFmtId="170" fontId="2" fillId="0" borderId="0" xfId="81" applyNumberFormat="1" applyFont="1" applyAlignment="1">
      <alignment wrapText="1"/>
    </xf>
    <xf numFmtId="16" fontId="5" fillId="0" borderId="0" xfId="72" applyNumberFormat="1" applyFont="1" applyBorder="1" applyAlignment="1" applyProtection="1">
      <alignment horizontal="center" wrapText="1"/>
      <protection locked="0"/>
    </xf>
    <xf numFmtId="0" fontId="5" fillId="0" borderId="0" xfId="0" applyFont="1" applyAlignment="1">
      <alignment horizontal="center"/>
    </xf>
    <xf numFmtId="0" fontId="5" fillId="0" borderId="0" xfId="0" applyFont="1" applyBorder="1" applyAlignment="1">
      <alignment horizontal="center"/>
    </xf>
    <xf numFmtId="0" fontId="5" fillId="0" borderId="0" xfId="0" quotePrefix="1" applyFont="1" applyBorder="1" applyAlignment="1">
      <alignment horizontal="center"/>
    </xf>
    <xf numFmtId="164" fontId="2" fillId="0" borderId="0" xfId="27" applyNumberFormat="1" applyFont="1" applyBorder="1"/>
    <xf numFmtId="164" fontId="2" fillId="0" borderId="0" xfId="29" applyNumberFormat="1" applyFont="1" applyFill="1"/>
    <xf numFmtId="165" fontId="54" fillId="0" borderId="0" xfId="25" applyNumberFormat="1" applyFont="1" applyFill="1"/>
    <xf numFmtId="165" fontId="2" fillId="0" borderId="0" xfId="25" applyNumberFormat="1" applyFont="1" applyFill="1"/>
    <xf numFmtId="165" fontId="7" fillId="0" borderId="0" xfId="25" applyNumberFormat="1" applyFont="1" applyFill="1"/>
    <xf numFmtId="170" fontId="7" fillId="0" borderId="0" xfId="85" applyNumberFormat="1" applyFont="1" applyFill="1"/>
    <xf numFmtId="170" fontId="2" fillId="0" borderId="0" xfId="85" applyNumberFormat="1" applyFont="1" applyFill="1"/>
    <xf numFmtId="170" fontId="2" fillId="0" borderId="0" xfId="25" applyNumberFormat="1" applyFont="1" applyFill="1"/>
    <xf numFmtId="9" fontId="7" fillId="0" borderId="0" xfId="85" applyFont="1" applyFill="1"/>
    <xf numFmtId="165" fontId="7" fillId="0" borderId="0" xfId="85" applyNumberFormat="1" applyFont="1" applyFill="1"/>
    <xf numFmtId="165" fontId="2" fillId="0" borderId="5" xfId="25" applyNumberFormat="1" applyFont="1" applyFill="1" applyBorder="1"/>
    <xf numFmtId="165" fontId="2" fillId="0" borderId="0" xfId="25" applyNumberFormat="1" applyFont="1" applyFill="1" applyBorder="1"/>
    <xf numFmtId="165" fontId="2" fillId="0" borderId="8" xfId="25" applyNumberFormat="1" applyFont="1" applyFill="1" applyBorder="1"/>
    <xf numFmtId="165" fontId="54" fillId="0" borderId="0" xfId="25" applyNumberFormat="1" applyFont="1" applyFill="1" applyBorder="1"/>
    <xf numFmtId="165" fontId="2" fillId="0" borderId="2" xfId="25" applyNumberFormat="1" applyFont="1" applyFill="1" applyBorder="1"/>
    <xf numFmtId="164" fontId="2" fillId="0" borderId="0" xfId="29" applyNumberFormat="1" applyFont="1" applyFill="1" applyBorder="1"/>
    <xf numFmtId="165" fontId="15" fillId="0" borderId="0" xfId="25" applyNumberFormat="1" applyFont="1" applyFill="1"/>
    <xf numFmtId="0" fontId="19" fillId="0" borderId="0" xfId="71" applyFont="1" applyBorder="1" applyAlignment="1" applyProtection="1">
      <alignment horizontal="left"/>
      <protection locked="0"/>
    </xf>
    <xf numFmtId="165" fontId="54" fillId="0" borderId="5" xfId="25" applyNumberFormat="1" applyFont="1" applyFill="1" applyBorder="1"/>
    <xf numFmtId="165" fontId="18" fillId="0" borderId="0" xfId="25" applyNumberFormat="1" applyFont="1" applyFill="1"/>
    <xf numFmtId="164" fontId="15" fillId="0" borderId="6" xfId="29" applyNumberFormat="1" applyFont="1" applyFill="1" applyBorder="1"/>
    <xf numFmtId="164" fontId="15" fillId="0" borderId="0" xfId="29" applyNumberFormat="1" applyFont="1" applyFill="1" applyBorder="1"/>
    <xf numFmtId="165" fontId="54" fillId="0" borderId="0" xfId="25" applyNumberFormat="1" applyFont="1" applyBorder="1"/>
    <xf numFmtId="165" fontId="17" fillId="0" borderId="0" xfId="25" applyNumberFormat="1" applyFont="1" applyFill="1"/>
    <xf numFmtId="43" fontId="54" fillId="0" borderId="0" xfId="71" applyNumberFormat="1" applyFont="1" applyFill="1"/>
    <xf numFmtId="0" fontId="54" fillId="0" borderId="0" xfId="71" applyFont="1"/>
    <xf numFmtId="0" fontId="55" fillId="0" borderId="0" xfId="71" applyFont="1" applyFill="1"/>
    <xf numFmtId="0" fontId="54" fillId="0" borderId="0" xfId="71" applyFont="1" applyFill="1"/>
    <xf numFmtId="44" fontId="2" fillId="0" borderId="0" xfId="29" applyFont="1" applyFill="1" applyBorder="1"/>
    <xf numFmtId="0" fontId="2" fillId="0" borderId="0" xfId="71" applyFont="1" applyFill="1" applyBorder="1"/>
    <xf numFmtId="43" fontId="2" fillId="0" borderId="5" xfId="29" applyNumberFormat="1" applyFont="1" applyFill="1" applyBorder="1"/>
    <xf numFmtId="43" fontId="2" fillId="0" borderId="0" xfId="29" applyNumberFormat="1" applyFont="1" applyFill="1" applyBorder="1"/>
    <xf numFmtId="44" fontId="2" fillId="0" borderId="2" xfId="71" applyNumberFormat="1" applyFont="1" applyFill="1" applyBorder="1"/>
    <xf numFmtId="44" fontId="2" fillId="0" borderId="0" xfId="71" applyNumberFormat="1" applyFont="1" applyFill="1" applyBorder="1"/>
    <xf numFmtId="44" fontId="2" fillId="0" borderId="2" xfId="29" applyFont="1" applyFill="1" applyBorder="1"/>
    <xf numFmtId="44" fontId="54" fillId="0" borderId="0" xfId="29" applyFont="1" applyFill="1" applyBorder="1"/>
    <xf numFmtId="0" fontId="54" fillId="0" borderId="0" xfId="71" applyFont="1" applyFill="1" applyBorder="1"/>
    <xf numFmtId="44" fontId="2" fillId="0" borderId="6" xfId="29" applyNumberFormat="1" applyFont="1" applyFill="1" applyBorder="1"/>
    <xf numFmtId="44" fontId="2" fillId="0" borderId="0" xfId="29" applyNumberFormat="1" applyFont="1" applyFill="1" applyBorder="1"/>
    <xf numFmtId="43" fontId="57" fillId="0" borderId="0" xfId="25" applyFont="1" applyFill="1"/>
    <xf numFmtId="166" fontId="2" fillId="0" borderId="6" xfId="25" applyNumberFormat="1" applyFont="1" applyFill="1" applyBorder="1"/>
    <xf numFmtId="166" fontId="2" fillId="0" borderId="0" xfId="25" applyNumberFormat="1" applyFont="1" applyFill="1" applyBorder="1"/>
    <xf numFmtId="0" fontId="5" fillId="0" borderId="0" xfId="73" applyNumberFormat="1" applyFont="1" applyBorder="1" applyAlignment="1" applyProtection="1">
      <alignment horizontal="center"/>
    </xf>
    <xf numFmtId="0" fontId="2" fillId="0" borderId="0" xfId="0" applyFont="1" applyFill="1" applyBorder="1"/>
    <xf numFmtId="37" fontId="2" fillId="0" borderId="0" xfId="73" applyNumberFormat="1" applyFont="1" applyAlignment="1" applyProtection="1">
      <alignment horizontal="left"/>
    </xf>
    <xf numFmtId="37" fontId="2" fillId="0" borderId="0" xfId="73" applyFont="1" applyAlignment="1">
      <alignment horizontal="center"/>
    </xf>
    <xf numFmtId="164" fontId="2" fillId="0" borderId="0" xfId="73" applyNumberFormat="1" applyFont="1" applyProtection="1"/>
    <xf numFmtId="164" fontId="2" fillId="0" borderId="0" xfId="73" applyNumberFormat="1" applyFont="1" applyBorder="1" applyAlignment="1" applyProtection="1">
      <alignment horizontal="center"/>
    </xf>
    <xf numFmtId="165" fontId="2" fillId="0" borderId="0" xfId="15" applyNumberFormat="1" applyFont="1" applyProtection="1"/>
    <xf numFmtId="165" fontId="2" fillId="0" borderId="0" xfId="15" applyNumberFormat="1" applyFont="1" applyBorder="1" applyProtection="1"/>
    <xf numFmtId="165" fontId="2" fillId="0" borderId="5" xfId="15" applyNumberFormat="1" applyFont="1" applyBorder="1" applyProtection="1"/>
    <xf numFmtId="37" fontId="7" fillId="0" borderId="0" xfId="73" applyNumberFormat="1" applyFont="1" applyAlignment="1" applyProtection="1">
      <alignment horizontal="left"/>
    </xf>
    <xf numFmtId="165" fontId="2" fillId="0" borderId="0" xfId="15" applyNumberFormat="1" applyFont="1" applyAlignment="1" applyProtection="1">
      <alignment horizontal="fill"/>
    </xf>
    <xf numFmtId="165" fontId="2" fillId="0" borderId="0" xfId="15" applyNumberFormat="1" applyFont="1"/>
    <xf numFmtId="167" fontId="2" fillId="0" borderId="0" xfId="73" applyNumberFormat="1" applyFont="1" applyProtection="1"/>
    <xf numFmtId="167" fontId="2" fillId="0" borderId="0" xfId="73" applyNumberFormat="1" applyFont="1" applyBorder="1" applyProtection="1"/>
    <xf numFmtId="164" fontId="2" fillId="0" borderId="6" xfId="73" applyNumberFormat="1" applyFont="1" applyBorder="1" applyProtection="1"/>
    <xf numFmtId="164" fontId="2" fillId="0" borderId="0" xfId="73" applyNumberFormat="1" applyFont="1" applyBorder="1" applyProtection="1"/>
    <xf numFmtId="37" fontId="16" fillId="0" borderId="0" xfId="73" applyFont="1" applyAlignment="1">
      <alignment horizontal="left"/>
    </xf>
    <xf numFmtId="167" fontId="2" fillId="0" borderId="0" xfId="73" applyNumberFormat="1" applyFont="1" applyAlignment="1" applyProtection="1">
      <alignment horizontal="fill"/>
    </xf>
    <xf numFmtId="167" fontId="17" fillId="0" borderId="0" xfId="73" applyNumberFormat="1" applyFont="1" applyAlignment="1" applyProtection="1">
      <alignment horizontal="fill"/>
    </xf>
    <xf numFmtId="164" fontId="2" fillId="0" borderId="0" xfId="27" applyNumberFormat="1" applyFont="1" applyProtection="1"/>
    <xf numFmtId="167" fontId="2" fillId="0" borderId="5" xfId="73" applyNumberFormat="1" applyFont="1" applyBorder="1"/>
    <xf numFmtId="167" fontId="2" fillId="0" borderId="0" xfId="73" applyNumberFormat="1" applyFont="1" applyBorder="1"/>
    <xf numFmtId="164" fontId="2" fillId="0" borderId="7" xfId="27" applyNumberFormat="1" applyFont="1" applyBorder="1" applyProtection="1"/>
    <xf numFmtId="164" fontId="2" fillId="0" borderId="0" xfId="27" applyNumberFormat="1" applyFont="1" applyBorder="1" applyProtection="1"/>
    <xf numFmtId="0" fontId="61" fillId="0" borderId="0" xfId="0" applyFont="1" applyAlignment="1">
      <alignment vertical="top"/>
    </xf>
    <xf numFmtId="0" fontId="5" fillId="0" borderId="5" xfId="73" applyNumberFormat="1" applyFont="1" applyBorder="1" applyAlignment="1" applyProtection="1">
      <alignment horizontal="center" wrapText="1"/>
    </xf>
    <xf numFmtId="0" fontId="2" fillId="0" borderId="0" xfId="75" applyFont="1"/>
    <xf numFmtId="0" fontId="2" fillId="0" borderId="0" xfId="75" applyFont="1" applyFill="1"/>
    <xf numFmtId="0" fontId="15" fillId="0" borderId="0" xfId="75" applyFont="1" applyFill="1"/>
    <xf numFmtId="0" fontId="5" fillId="0" borderId="5" xfId="75" applyFont="1" applyBorder="1" applyAlignment="1">
      <alignment horizontal="center"/>
    </xf>
    <xf numFmtId="0" fontId="5" fillId="0" borderId="5" xfId="75" applyFont="1" applyFill="1" applyBorder="1" applyAlignment="1">
      <alignment horizontal="center" wrapText="1"/>
    </xf>
    <xf numFmtId="0" fontId="5" fillId="0" borderId="0" xfId="75" applyFont="1" applyFill="1" applyBorder="1" applyAlignment="1">
      <alignment horizontal="center"/>
    </xf>
    <xf numFmtId="0" fontId="5" fillId="0" borderId="0" xfId="75" applyFont="1"/>
    <xf numFmtId="0" fontId="2" fillId="0" borderId="0" xfId="75" applyFont="1" applyFill="1" applyBorder="1" applyAlignment="1">
      <alignment horizontal="center"/>
    </xf>
    <xf numFmtId="0" fontId="53" fillId="0" borderId="0" xfId="75" applyFont="1"/>
    <xf numFmtId="0" fontId="54" fillId="0" borderId="0" xfId="75" applyFont="1"/>
    <xf numFmtId="0" fontId="54" fillId="0" borderId="0" xfId="75" applyFont="1" applyFill="1"/>
    <xf numFmtId="0" fontId="7" fillId="0" borderId="0" xfId="75" applyFont="1"/>
    <xf numFmtId="0" fontId="7" fillId="0" borderId="0" xfId="75" applyFont="1" applyAlignment="1">
      <alignment horizontal="left" indent="1"/>
    </xf>
    <xf numFmtId="0" fontId="7" fillId="0" borderId="0" xfId="75" applyFont="1" applyAlignment="1">
      <alignment horizontal="left" indent="2"/>
    </xf>
    <xf numFmtId="165" fontId="54" fillId="0" borderId="0" xfId="75" applyNumberFormat="1" applyFont="1" applyFill="1"/>
    <xf numFmtId="43" fontId="2" fillId="0" borderId="0" xfId="75" applyNumberFormat="1" applyFont="1" applyFill="1"/>
    <xf numFmtId="43" fontId="54" fillId="0" borderId="0" xfId="75" applyNumberFormat="1" applyFont="1" applyFill="1"/>
    <xf numFmtId="0" fontId="6" fillId="0" borderId="0" xfId="75" applyFont="1"/>
    <xf numFmtId="0" fontId="58" fillId="0" borderId="0" xfId="75" applyFont="1"/>
    <xf numFmtId="0" fontId="2" fillId="0" borderId="0" xfId="75" applyFont="1" applyAlignment="1">
      <alignment horizontal="left"/>
    </xf>
    <xf numFmtId="0" fontId="54" fillId="0" borderId="0" xfId="75" applyFont="1" applyAlignment="1">
      <alignment horizontal="left"/>
    </xf>
    <xf numFmtId="0" fontId="6" fillId="0" borderId="0" xfId="75" applyFont="1" applyBorder="1"/>
    <xf numFmtId="0" fontId="2" fillId="0" borderId="0" xfId="75" applyFont="1" applyBorder="1"/>
    <xf numFmtId="0" fontId="56" fillId="0" borderId="0" xfId="75" applyFont="1"/>
    <xf numFmtId="0" fontId="2" fillId="0" borderId="0" xfId="75" applyFont="1" applyAlignment="1">
      <alignment horizontal="right"/>
    </xf>
    <xf numFmtId="165" fontId="2" fillId="0" borderId="5" xfId="15" applyNumberFormat="1" applyFont="1" applyFill="1" applyBorder="1"/>
    <xf numFmtId="165" fontId="2" fillId="0" borderId="0" xfId="15" applyNumberFormat="1" applyFont="1" applyFill="1"/>
    <xf numFmtId="165" fontId="15" fillId="0" borderId="0" xfId="15" applyNumberFormat="1" applyFont="1" applyFill="1"/>
    <xf numFmtId="44" fontId="2" fillId="0" borderId="0" xfId="27" applyFont="1" applyFill="1" applyBorder="1"/>
    <xf numFmtId="164" fontId="2" fillId="0" borderId="0" xfId="27" applyNumberFormat="1" applyFont="1" applyFill="1"/>
    <xf numFmtId="165" fontId="7" fillId="0" borderId="0" xfId="81" applyNumberFormat="1" applyFont="1" applyFill="1"/>
    <xf numFmtId="165" fontId="2" fillId="0" borderId="0" xfId="15" applyNumberFormat="1" applyFont="1" applyFill="1" applyBorder="1"/>
    <xf numFmtId="43" fontId="2" fillId="0" borderId="5" xfId="27" applyNumberFormat="1" applyFont="1" applyFill="1" applyBorder="1"/>
    <xf numFmtId="44" fontId="2" fillId="0" borderId="2" xfId="0" applyNumberFormat="1" applyFont="1" applyFill="1" applyBorder="1"/>
    <xf numFmtId="44" fontId="2" fillId="0" borderId="6" xfId="27" applyNumberFormat="1" applyFont="1" applyFill="1" applyBorder="1"/>
    <xf numFmtId="166" fontId="2" fillId="0" borderId="6" xfId="15" applyNumberFormat="1" applyFont="1" applyFill="1" applyBorder="1"/>
    <xf numFmtId="165" fontId="2" fillId="0" borderId="0" xfId="15" applyNumberFormat="1" applyFont="1" applyBorder="1" applyAlignment="1" applyProtection="1">
      <alignment horizontal="fill"/>
    </xf>
    <xf numFmtId="0" fontId="2" fillId="0" borderId="0" xfId="72" applyFont="1"/>
    <xf numFmtId="165" fontId="2" fillId="0" borderId="0" xfId="15" applyNumberFormat="1" applyFont="1" applyBorder="1"/>
    <xf numFmtId="43" fontId="2" fillId="0" borderId="0" xfId="75" applyNumberFormat="1" applyFont="1"/>
    <xf numFmtId="43" fontId="2" fillId="0" borderId="0" xfId="0" applyNumberFormat="1" applyFont="1" applyBorder="1"/>
    <xf numFmtId="168" fontId="0" fillId="0" borderId="0" xfId="0" applyNumberFormat="1" applyBorder="1"/>
    <xf numFmtId="169" fontId="0" fillId="0" borderId="0" xfId="0" applyNumberFormat="1" applyBorder="1"/>
    <xf numFmtId="0" fontId="5" fillId="0" borderId="0" xfId="72" quotePrefix="1" applyFont="1" applyAlignment="1">
      <alignment horizontal="center"/>
    </xf>
    <xf numFmtId="165" fontId="2" fillId="0" borderId="0" xfId="75" applyNumberFormat="1" applyFont="1"/>
    <xf numFmtId="43" fontId="54" fillId="0" borderId="0" xfId="75" applyNumberFormat="1" applyFont="1"/>
    <xf numFmtId="165" fontId="2" fillId="0" borderId="0" xfId="0" applyNumberFormat="1" applyFont="1"/>
    <xf numFmtId="165" fontId="2" fillId="0" borderId="0" xfId="0" applyNumberFormat="1" applyFont="1" applyBorder="1"/>
    <xf numFmtId="0" fontId="61" fillId="0" borderId="0" xfId="0" applyFont="1" applyAlignment="1">
      <alignment horizontal="right" vertical="top"/>
    </xf>
    <xf numFmtId="9" fontId="2" fillId="0" borderId="0" xfId="81" applyFont="1" applyProtection="1"/>
    <xf numFmtId="170" fontId="1" fillId="0" borderId="0" xfId="0" applyNumberFormat="1" applyFont="1"/>
    <xf numFmtId="168" fontId="0" fillId="0" borderId="0" xfId="0" applyNumberFormat="1"/>
    <xf numFmtId="0" fontId="5" fillId="0" borderId="5" xfId="75" applyFont="1" applyBorder="1" applyAlignment="1">
      <alignment horizontal="center" wrapText="1"/>
    </xf>
    <xf numFmtId="0" fontId="2" fillId="0" borderId="0" xfId="0" applyFont="1" applyAlignment="1">
      <alignment horizontal="left" vertical="top" wrapText="1"/>
    </xf>
    <xf numFmtId="37" fontId="2" fillId="0" borderId="0" xfId="73" applyFont="1" applyAlignment="1">
      <alignment horizontal="left" vertical="top" wrapText="1"/>
    </xf>
    <xf numFmtId="37" fontId="5" fillId="0" borderId="5" xfId="73" quotePrefix="1" applyFont="1" applyBorder="1" applyAlignment="1">
      <alignment horizontal="center" wrapText="1"/>
    </xf>
    <xf numFmtId="0" fontId="5" fillId="0" borderId="5" xfId="0" applyFont="1" applyBorder="1" applyAlignment="1">
      <alignment horizontal="centerContinuous"/>
    </xf>
    <xf numFmtId="14" fontId="2" fillId="0" borderId="0" xfId="75" applyNumberFormat="1" applyFont="1" applyAlignment="1">
      <alignment vertical="top"/>
    </xf>
    <xf numFmtId="0" fontId="2" fillId="0" borderId="0" xfId="75" applyFont="1" applyAlignment="1">
      <alignment vertical="top"/>
    </xf>
    <xf numFmtId="0" fontId="2" fillId="0" borderId="0" xfId="75" applyFont="1" applyFill="1" applyAlignment="1">
      <alignment vertical="top"/>
    </xf>
    <xf numFmtId="0" fontId="15" fillId="0" borderId="0" xfId="75" applyFont="1" applyFill="1" applyAlignment="1">
      <alignment vertical="top"/>
    </xf>
    <xf numFmtId="0" fontId="0" fillId="0" borderId="0" xfId="0" applyAlignment="1">
      <alignment vertical="top"/>
    </xf>
    <xf numFmtId="0" fontId="2" fillId="0" borderId="0" xfId="0" applyFont="1" applyFill="1" applyBorder="1" applyAlignment="1">
      <alignment vertical="top"/>
    </xf>
    <xf numFmtId="0" fontId="2" fillId="0" borderId="0" xfId="0" applyFont="1" applyAlignment="1">
      <alignment vertical="top"/>
    </xf>
    <xf numFmtId="0" fontId="2" fillId="0" borderId="0" xfId="0" applyFont="1" applyBorder="1" applyAlignment="1">
      <alignment vertical="top"/>
    </xf>
    <xf numFmtId="14" fontId="2" fillId="0" borderId="0" xfId="74" applyNumberFormat="1" applyFont="1" applyAlignment="1">
      <alignment vertical="top"/>
    </xf>
    <xf numFmtId="0" fontId="2" fillId="0" borderId="0" xfId="74" applyFont="1" applyAlignment="1">
      <alignment vertical="top"/>
    </xf>
    <xf numFmtId="0" fontId="2" fillId="0" borderId="0" xfId="74" applyFont="1" applyFill="1" applyAlignment="1">
      <alignment vertical="top"/>
    </xf>
    <xf numFmtId="0" fontId="15" fillId="0" borderId="0" xfId="74" applyFont="1" applyFill="1" applyAlignment="1">
      <alignment vertical="top"/>
    </xf>
    <xf numFmtId="0" fontId="15" fillId="0" borderId="0" xfId="0" applyFont="1" applyAlignment="1">
      <alignment vertical="top" wrapText="1"/>
    </xf>
    <xf numFmtId="0" fontId="2" fillId="0" borderId="0" xfId="75" applyFont="1" applyAlignment="1">
      <alignment vertical="top" wrapText="1"/>
    </xf>
    <xf numFmtId="0" fontId="2" fillId="0" borderId="0" xfId="75" applyFont="1" applyFill="1" applyAlignment="1">
      <alignment vertical="top" wrapText="1"/>
    </xf>
    <xf numFmtId="0" fontId="15" fillId="0" borderId="0" xfId="75" applyFont="1" applyFill="1" applyAlignment="1">
      <alignment vertical="top" wrapText="1"/>
    </xf>
    <xf numFmtId="0" fontId="5" fillId="0" borderId="0" xfId="75" applyFont="1" applyAlignment="1">
      <alignment horizontal="center"/>
    </xf>
    <xf numFmtId="0" fontId="5" fillId="0" borderId="5" xfId="75" applyFont="1" applyBorder="1" applyAlignment="1">
      <alignment horizontal="center"/>
    </xf>
    <xf numFmtId="0" fontId="0" fillId="0" borderId="0" xfId="0" applyAlignment="1">
      <alignment vertical="top" wrapText="1"/>
    </xf>
    <xf numFmtId="0" fontId="4" fillId="0" borderId="0" xfId="75" applyFont="1" applyAlignment="1">
      <alignment horizontal="center"/>
    </xf>
    <xf numFmtId="0" fontId="15" fillId="0" borderId="0" xfId="0" applyFont="1" applyAlignment="1">
      <alignment horizontal="left" vertical="top" wrapText="1"/>
    </xf>
    <xf numFmtId="0" fontId="2" fillId="0" borderId="0" xfId="75" applyFont="1" applyAlignment="1">
      <alignment horizontal="left" wrapText="1"/>
    </xf>
    <xf numFmtId="0" fontId="2" fillId="0" borderId="0" xfId="75" applyFont="1" applyAlignment="1">
      <alignment horizontal="left" vertical="top" wrapText="1"/>
    </xf>
    <xf numFmtId="0" fontId="14" fillId="0" borderId="0" xfId="0" applyFont="1" applyAlignment="1">
      <alignment horizontal="center"/>
    </xf>
    <xf numFmtId="0" fontId="4" fillId="0" borderId="0" xfId="74" applyFont="1" applyAlignment="1">
      <alignment horizontal="center"/>
    </xf>
    <xf numFmtId="0" fontId="4" fillId="0" borderId="0" xfId="72" applyFont="1" applyAlignment="1">
      <alignment horizontal="center"/>
    </xf>
    <xf numFmtId="0" fontId="0" fillId="0" borderId="0" xfId="0" applyAlignment="1">
      <alignment horizontal="center"/>
    </xf>
    <xf numFmtId="37" fontId="5" fillId="0" borderId="0" xfId="73" applyFont="1" applyAlignment="1">
      <alignment horizontal="center"/>
    </xf>
    <xf numFmtId="0" fontId="5" fillId="0" borderId="0" xfId="72" applyFont="1" applyAlignment="1">
      <alignment horizontal="center"/>
    </xf>
    <xf numFmtId="0" fontId="62" fillId="0" borderId="0" xfId="0" applyFont="1" applyAlignment="1"/>
    <xf numFmtId="37" fontId="2" fillId="0" borderId="0" xfId="73" applyFont="1" applyAlignment="1">
      <alignment horizontal="left" vertical="top" wrapText="1"/>
    </xf>
    <xf numFmtId="0" fontId="5" fillId="0" borderId="8" xfId="73" applyNumberFormat="1" applyFont="1" applyBorder="1" applyAlignment="1" applyProtection="1">
      <alignment horizontal="center" wrapText="1"/>
    </xf>
    <xf numFmtId="0" fontId="0" fillId="0" borderId="0" xfId="0" applyAlignment="1">
      <alignment wrapText="1"/>
    </xf>
    <xf numFmtId="0" fontId="0" fillId="0" borderId="5" xfId="0" applyBorder="1" applyAlignment="1">
      <alignment wrapText="1"/>
    </xf>
    <xf numFmtId="0" fontId="2" fillId="0" borderId="0" xfId="0" applyFont="1" applyAlignment="1">
      <alignment vertical="top" wrapText="1"/>
    </xf>
    <xf numFmtId="0" fontId="2" fillId="0" borderId="0" xfId="0" applyFont="1" applyAlignment="1">
      <alignment horizontal="left" vertical="top" wrapText="1"/>
    </xf>
    <xf numFmtId="0" fontId="5" fillId="0" borderId="0" xfId="0" applyFont="1" applyAlignment="1">
      <alignment horizontal="center"/>
    </xf>
    <xf numFmtId="0" fontId="2" fillId="0" borderId="0" xfId="0" applyFont="1" applyAlignment="1">
      <alignment horizontal="center"/>
    </xf>
    <xf numFmtId="0" fontId="2" fillId="0" borderId="0" xfId="0" quotePrefix="1" applyFont="1" applyAlignment="1">
      <alignment horizontal="center"/>
    </xf>
    <xf numFmtId="37" fontId="4" fillId="0" borderId="0" xfId="73" applyFont="1" applyAlignment="1">
      <alignment horizontal="center"/>
    </xf>
    <xf numFmtId="0" fontId="5" fillId="0" borderId="5" xfId="74" applyFont="1" applyBorder="1" applyAlignment="1">
      <alignment horizontal="center"/>
    </xf>
    <xf numFmtId="0" fontId="5" fillId="0" borderId="0" xfId="73" applyNumberFormat="1" applyFont="1" applyBorder="1" applyAlignment="1" applyProtection="1">
      <alignment horizontal="center" wrapText="1"/>
    </xf>
    <xf numFmtId="0" fontId="0" fillId="0" borderId="5" xfId="0" applyBorder="1" applyAlignment="1">
      <alignment horizontal="center" wrapText="1"/>
    </xf>
    <xf numFmtId="0" fontId="5" fillId="0" borderId="0" xfId="72" applyFont="1" applyAlignment="1">
      <alignment horizontal="center" wrapText="1"/>
    </xf>
    <xf numFmtId="0" fontId="5" fillId="0" borderId="0" xfId="0" applyFont="1" applyAlignment="1">
      <alignment horizontal="center" wrapText="1"/>
    </xf>
    <xf numFmtId="0" fontId="5" fillId="0" borderId="0" xfId="0" quotePrefix="1" applyFont="1" applyBorder="1" applyAlignment="1">
      <alignment horizontal="center" wrapText="1"/>
    </xf>
    <xf numFmtId="0" fontId="12" fillId="0" borderId="0" xfId="0" applyFont="1" applyAlignment="1">
      <alignment wrapText="1"/>
    </xf>
    <xf numFmtId="0" fontId="15" fillId="0" borderId="0" xfId="0" applyFont="1" applyAlignment="1">
      <alignment wrapText="1"/>
    </xf>
    <xf numFmtId="0" fontId="2" fillId="0" borderId="0" xfId="75" applyFont="1" applyAlignment="1">
      <alignment wrapText="1"/>
    </xf>
    <xf numFmtId="0" fontId="2" fillId="0" borderId="0" xfId="75" applyFont="1" applyFill="1" applyAlignment="1">
      <alignment wrapText="1"/>
    </xf>
    <xf numFmtId="0" fontId="15" fillId="0" borderId="0" xfId="75" applyFont="1" applyFill="1" applyAlignment="1">
      <alignment wrapText="1"/>
    </xf>
  </cellXfs>
  <cellStyles count="105">
    <cellStyle name="0,0_x000a__x000a_NA_x000a__x000a_" xfId="1"/>
    <cellStyle name="0,0_x000d__x000a_NA_x000d__x000a_" xfId="2"/>
    <cellStyle name="args.style" xfId="3"/>
    <cellStyle name="black bar" xfId="4"/>
    <cellStyle name="Body" xfId="5"/>
    <cellStyle name="Bullet" xfId="6"/>
    <cellStyle name="Calc Currency (0)" xfId="7"/>
    <cellStyle name="Calc Currency (2)" xfId="8"/>
    <cellStyle name="Calc Percent (0)" xfId="9"/>
    <cellStyle name="Calc Percent (1)" xfId="10"/>
    <cellStyle name="Calc Percent (2)" xfId="11"/>
    <cellStyle name="Calc Units (0)" xfId="12"/>
    <cellStyle name="Calc Units (1)" xfId="13"/>
    <cellStyle name="Calc Units (2)" xfId="14"/>
    <cellStyle name="Comma" xfId="15" builtinId="3"/>
    <cellStyle name="Comma  - Style1" xfId="16"/>
    <cellStyle name="Comma  - Style2" xfId="17"/>
    <cellStyle name="Comma  - Style3" xfId="18"/>
    <cellStyle name="Comma  - Style4" xfId="19"/>
    <cellStyle name="Comma  - Style5" xfId="20"/>
    <cellStyle name="Comma  - Style6" xfId="21"/>
    <cellStyle name="Comma  - Style7" xfId="22"/>
    <cellStyle name="Comma  - Style8" xfId="23"/>
    <cellStyle name="Comma [00]" xfId="24"/>
    <cellStyle name="Comma 2" xfId="25"/>
    <cellStyle name="Copied" xfId="26"/>
    <cellStyle name="Currency" xfId="27" builtinId="4"/>
    <cellStyle name="Currency [00]" xfId="28"/>
    <cellStyle name="Currency 2" xfId="29"/>
    <cellStyle name="Date Short" xfId="30"/>
    <cellStyle name="Enter Currency (0)" xfId="31"/>
    <cellStyle name="Enter Currency (2)" xfId="32"/>
    <cellStyle name="Enter Units (0)" xfId="33"/>
    <cellStyle name="Enter Units (1)" xfId="34"/>
    <cellStyle name="Enter Units (2)" xfId="35"/>
    <cellStyle name="Entered" xfId="36"/>
    <cellStyle name="Euro" xfId="37"/>
    <cellStyle name="F2" xfId="38"/>
    <cellStyle name="F3" xfId="39"/>
    <cellStyle name="F4" xfId="40"/>
    <cellStyle name="F5" xfId="41"/>
    <cellStyle name="F6" xfId="42"/>
    <cellStyle name="F7" xfId="43"/>
    <cellStyle name="F8" xfId="44"/>
    <cellStyle name="Grey" xfId="45"/>
    <cellStyle name="Header1" xfId="46"/>
    <cellStyle name="Header2" xfId="47"/>
    <cellStyle name="HEADINGS" xfId="48"/>
    <cellStyle name="HEADINGSTOP" xfId="49"/>
    <cellStyle name="Hiperligação" xfId="50"/>
    <cellStyle name="Hiperligação visitada" xfId="51"/>
    <cellStyle name="Indefinido" xfId="52"/>
    <cellStyle name="Input [yellow]" xfId="53"/>
    <cellStyle name="Link Currency (0)" xfId="54"/>
    <cellStyle name="Link Currency (2)" xfId="55"/>
    <cellStyle name="Link Units (0)" xfId="56"/>
    <cellStyle name="Link Units (1)" xfId="57"/>
    <cellStyle name="Link Units (2)" xfId="58"/>
    <cellStyle name="Millares [0]_BRASIL (2)" xfId="59"/>
    <cellStyle name="Millares_5670-t123" xfId="60"/>
    <cellStyle name="Milliers [0]_!!!GO" xfId="61"/>
    <cellStyle name="Milliers_!!!GO" xfId="62"/>
    <cellStyle name="Moeda [0]_RESULTS" xfId="63"/>
    <cellStyle name="Moeda_RESULTS" xfId="64"/>
    <cellStyle name="Moneda [0]_BRASIL (2)" xfId="65"/>
    <cellStyle name="Moneda_5670-t123" xfId="66"/>
    <cellStyle name="Monétaire [0]_!!!GO" xfId="67"/>
    <cellStyle name="Monétaire_!!!GO" xfId="68"/>
    <cellStyle name="no dec" xfId="69"/>
    <cellStyle name="Normal" xfId="0" builtinId="0"/>
    <cellStyle name="Normal - Style1" xfId="70"/>
    <cellStyle name="Normal 2" xfId="71"/>
    <cellStyle name="Normal_B-S" xfId="72"/>
    <cellStyle name="Normal_cf1" xfId="73"/>
    <cellStyle name="Normal_P-L" xfId="74"/>
    <cellStyle name="Normal_P-L_2Q10 Press Release Financials" xfId="75"/>
    <cellStyle name="Normale_LSCO0697" xfId="76"/>
    <cellStyle name="normální_Capex Budget by Quarter 2002" xfId="77"/>
    <cellStyle name="Œ…‹æØ‚è [0.00]_Region Orders (2)" xfId="78"/>
    <cellStyle name="Œ…‹æØ‚è_Region Orders (2)" xfId="79"/>
    <cellStyle name="per.style" xfId="80"/>
    <cellStyle name="Percent" xfId="81" builtinId="5"/>
    <cellStyle name="Percent [0]" xfId="82"/>
    <cellStyle name="Percent [00]" xfId="83"/>
    <cellStyle name="Percent [2]" xfId="84"/>
    <cellStyle name="Percent 2" xfId="85"/>
    <cellStyle name="PrePop Currency (0)" xfId="86"/>
    <cellStyle name="PrePop Currency (2)" xfId="87"/>
    <cellStyle name="PrePop Units (0)" xfId="88"/>
    <cellStyle name="PrePop Units (1)" xfId="89"/>
    <cellStyle name="PrePop Units (2)" xfId="90"/>
    <cellStyle name="pricing" xfId="91"/>
    <cellStyle name="PSHeading" xfId="92"/>
    <cellStyle name="regstoresfromspecstores" xfId="93"/>
    <cellStyle name="RevList" xfId="94"/>
    <cellStyle name="SHADEDSTORES" xfId="95"/>
    <cellStyle name="specstores" xfId="96"/>
    <cellStyle name="Style 1" xfId="97"/>
    <cellStyle name="Subtotal" xfId="98"/>
    <cellStyle name="Text Indent A" xfId="99"/>
    <cellStyle name="Text Indent B" xfId="100"/>
    <cellStyle name="Text Indent C" xfId="101"/>
    <cellStyle name="Title" xfId="102" builtinId="15" customBuiltin="1"/>
    <cellStyle name="千位分隔_Jan-2002 costdown" xfId="103"/>
    <cellStyle name="常规_Jan-2002 costdown" xfId="10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v003dataaege\shared\finance\1998%20Op%20Plan\98EXPOP.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bwhyp01\K\2005-BUDGET\OCOS\PPV-%20inflation\Atro%20Budget%2005%20Base%20DB%2028%20Sept%2004%20send%20ou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V012DATAAEGE\shared\GROUP\GB&amp;F\-QUICK\PROD_HYB.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CONSOLID\98FCST\98BOOK\JULY98\MTRENDC.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My%20Documents\DSIMBF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PROJECTS\Fp&amp;a\Orders\3Quarter%20by%20Salesforc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ata/Info%20Tech/IT%20forecasts/OP%20II/fcst3/d07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bwhyp01\hyperion$\_FP&amp;A\People%20(Ad%20Hoc)\Figueras\Closing%20Call%20&amp;%20Post%20Close%20Package\Closing%20Call\10%20-%20October%2005\October%20Closing%20Call%20Files%20Q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Nbwhyp01\K\consolid\_FP&amp;A\Forecasts\Quarterly%20Review\2006\Guidance%20Support\~Jul%2006%20_Qr%20Graph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nbwhyp01\hyperion$\consolid\_FP&amp;A\Forecasts\Long%20Range%20Strategy\2007_2009\Business%20Submissions\2007%20SR%20Template%20-%20Cons%20Tool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ata/fcst%2007/F7007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bwhyp01\K\Documents%20and%20Settings\MLG0709\Local%20Settings\Temporary%20Internet%20Files\OLK8\Documents%20and%20Settings\cxc1103\Local%20Settings\Temporary%20Internet%20Files\OLK13\2003%20Capital%20Budget%20v2%20IM%20Updat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P:\HSBC\Mac%20Card%20Financial%20Reporting\MacCard_Summary_wk08.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Nbciap02\c$\Documents%20and%20Settings\cxc1103\Local%20Settings\Temporary%20Internet%20Files\OLK13\2003%20Capital%20Budget%20v2%20IM%20Update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tanleynet/TEMP/Fp&amp;a/Orders/Orders/3Quarter%20by%20Salesforce.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Nbwhyp01\K\Documents%20and%20Settings\red0922.NADC\Local%20Settings\Temporary%20Internet%20Files\OLK7\2003%20Master%20Capex.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Documents%20and%20Settings/mjc0326.AMERICAS/My%20Documents/Files/Excel%20Files/Month%20End/2005/07%2005/Financial%20Deck%20July%200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tanleynet/sites/Div_Corporate/Func_Fin/Team_FPA/Forecast/QR%20-%20Quarterly%20Reviews/MasterBusiness%20File.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U:\Documents%20and%20Settings\dvf0102\Local%20Settings\Temporary%20Internet%20Files\OLKE2\Separation%20Form-Multiple%20Employees-MDSRs-CONVERSIONS%20TO%20PAYROLL.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ocuments%20and%20Settings/sp20070/Local%20Settings/Temp/CITI%20NPV%20Mast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V012DATAAEGE\shared\GROUP\GB&amp;F\-GERHARD\ADM\97-ADM\97OP-AD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dxj0525/Local%20Settings/Temporary%20Internet%20Files/OLKA/Affiliate%20Sales%20Recast%20Template%20-%202006%20Budg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bwhyp01\hyperion$\consolid\_FP&amp;A\Forecasts\CEC\2006\01.19.06%20CEC%20-%20SECOND%20ROLL-UP\~Jan%2006%20_CEC%20Graph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bwhyp01\hyperion$\_FP&amp;A\People%20(Ad%20Hoc)\Figueras\Presentations\Day%2010%20CEO%20PPT%20Presentation\Day%2010%20Presentation%20Graph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Documents%20and%20Settings\dvf0102\Local%20Settings\Temporary%20Internet%20Files\OLKE2\Separation%20Form-Multiple%20Employees-Collectors%205-9-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tanleynet/windows/TEMP/July%201999%20Business%20Pla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bwhyp01\K\consolid\06%20Close\2Q06Closing\May\Allocations\~HFM%20Non-Op%20Allocation%20Model%20-%20May%20w%20I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ullet Trains"/>
      <sheetName val="1403"/>
      <sheetName val="1404"/>
      <sheetName val="1512"/>
      <sheetName val="1405"/>
      <sheetName val="Airfoils"/>
      <sheetName val="Old Fab-1504"/>
      <sheetName val="1416"/>
      <sheetName val="1502"/>
      <sheetName val="1509"/>
      <sheetName val="1503"/>
      <sheetName val="Fabrications"/>
      <sheetName val="1406"/>
      <sheetName val="1409"/>
      <sheetName val="1414"/>
      <sheetName val="1459"/>
      <sheetName val="1507"/>
      <sheetName val="1508"/>
      <sheetName val="Quality"/>
      <sheetName val="1415"/>
      <sheetName val="1542"/>
      <sheetName val="1551"/>
      <sheetName val="1543"/>
      <sheetName val="Facilities"/>
      <sheetName val="1469"/>
      <sheetName val="1401"/>
      <sheetName val="1530"/>
      <sheetName val="1548"/>
      <sheetName val="1412"/>
      <sheetName val="1419"/>
      <sheetName val="610 Pool"/>
      <sheetName val="1532"/>
      <sheetName val="1547"/>
      <sheetName val="1555 (New)"/>
      <sheetName val="1577 (New 1921)"/>
      <sheetName val="701 Pool"/>
      <sheetName val="1498"/>
      <sheetName val="1431"/>
      <sheetName val="G&amp;A"/>
      <sheetName val="Tot Cinti"/>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recap vendor oCT"/>
      <sheetName val="mASTER aTRO"/>
      <sheetName val="Feuil2"/>
      <sheetName val="Feuil3"/>
    </sheetNames>
    <sheetDataSet>
      <sheetData sheetId="0" refreshError="1"/>
      <sheetData sheetId="1"/>
      <sheetData sheetId="2" refreshError="1"/>
      <sheetData sheetId="3"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prdty"/>
    </sheetNames>
    <sheetDataSet>
      <sheetData sheetId="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MTRENDC"/>
    </sheetNames>
    <definedNames>
      <definedName name="filesave"/>
      <definedName name="runloop"/>
    </defined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Objectives"/>
    </sheetNames>
    <sheetDataSet>
      <sheetData sheetId="0"/>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3Q Orders by Salesforce"/>
      <sheetName val="Metals Installations"/>
      <sheetName val="MH Installations"/>
      <sheetName val="customer list "/>
    </sheetNames>
    <sheetDataSet>
      <sheetData sheetId="0"/>
      <sheetData sheetId="1"/>
      <sheetData sheetId="2"/>
      <sheetData sheetId="3"/>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d071"/>
    </sheetNames>
    <definedNames>
      <definedName name="instruct"/>
    </definedNames>
    <sheetDataSet>
      <sheetData sheetId="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Tab"/>
      <sheetName val="SWK"/>
      <sheetName val="Tools "/>
      <sheetName val="MT-Consumer "/>
      <sheetName val="Hardware "/>
      <sheetName val="Zag "/>
      <sheetName val="Assembly "/>
      <sheetName val="Storage "/>
      <sheetName val="Proto "/>
      <sheetName val="Specialty "/>
      <sheetName val="CST "/>
      <sheetName val="Fastening "/>
      <sheetName val="MAC "/>
      <sheetName val="Hydraulic "/>
      <sheetName val="Access "/>
      <sheetName val="Blick "/>
      <sheetName val="Security Base "/>
      <sheetName val="Best"/>
      <sheetName val="CommHdwe"/>
      <sheetName val="Frisco Bay"/>
      <sheetName val="STI"/>
      <sheetName val="SEC "/>
      <sheetName val="ISR "/>
      <sheetName val="SGI "/>
      <sheetName val="SecurityAsia "/>
      <sheetName val="Precision "/>
      <sheetName val="Europe"/>
      <sheetName val="Asia"/>
      <sheetName val="backend"/>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21">
          <cell r="N21">
            <v>1</v>
          </cell>
        </row>
      </sheetData>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3QTD PL"/>
      <sheetName val="3Q AGM"/>
      <sheetName val="4Q SG&amp;A"/>
      <sheetName val="4Q Sales"/>
      <sheetName val="Input"/>
      <sheetName val="Sales PY"/>
      <sheetName val="Segment Summary"/>
      <sheetName val="GM %"/>
      <sheetName val="OM%"/>
      <sheetName val="Sheet1"/>
      <sheetName val="Support for AGM &amp;OM"/>
      <sheetName val="Summary"/>
      <sheetName val="FY Earnings Walk"/>
      <sheetName val="QOQ Earnings Walk"/>
      <sheetName val="Consumer"/>
      <sheetName val="Industrial"/>
      <sheetName val="Security"/>
      <sheetName val="MICP"/>
      <sheetName val="4Q06 Core"/>
      <sheetName val="4Q06 SWK"/>
      <sheetName val="FY Core"/>
      <sheetName val="P&amp;L range"/>
      <sheetName val="FY Core Adj"/>
      <sheetName val="FY SWK"/>
      <sheetName val="Sheet5"/>
      <sheetName val="Sheet2"/>
      <sheetName val="FY SWK Adj"/>
      <sheetName val=" P&amp;L Core By Mo."/>
      <sheetName val=" P&amp;LSWK By Mo."/>
      <sheetName val=" P&amp;L Core Qtr"/>
      <sheetName val="P&amp;L SWK Qtr"/>
      <sheetName val="P&amp;L Core QTD"/>
      <sheetName val="P&amp;L SWK QTD"/>
      <sheetName val="3Q06 Earnings Walk"/>
      <sheetName val="3Q06 Earnings Walk VOP"/>
      <sheetName val="3Q06 Earnings Walk Oppty"/>
      <sheetName val="Sheet3"/>
      <sheetName val="Segment Sls &amp; OM"/>
      <sheetName val="Guidance"/>
      <sheetName val="Sls Recap"/>
      <sheetName val="Sls Append"/>
      <sheetName val="SG&amp;A Recap"/>
      <sheetName val="SG&amp;A Append"/>
      <sheetName val="AGM Recap"/>
      <sheetName val="AGM Append"/>
      <sheetName val="OM 1Q Recap"/>
      <sheetName val="OM Append"/>
      <sheetName val="WC"/>
      <sheetName val="Sheet4"/>
      <sheetName val="ROCE-15"/>
      <sheetName val="FCF-16"/>
      <sheetName val="OMVPY-29"/>
      <sheetName val="Back-End"/>
      <sheetName val="Fastening Detail P&amp;L"/>
      <sheetName val="Hand Tools Detail P&amp;L"/>
      <sheetName val="MT-Consumer Detail"/>
      <sheetName val="ZAG Detail P&amp;L"/>
      <sheetName val="Consumer Tools &amp; Sto Detail P&amp;L"/>
      <sheetName val="Hardware Core Detail P&amp;L"/>
      <sheetName val="Hardware Detail P&amp;L"/>
      <sheetName val="Security Detail P&amp;L"/>
      <sheetName val="MAS-SI Detail P&amp;L"/>
      <sheetName val="Access Detail P&amp;L"/>
      <sheetName val="Blick Detail P&amp;L"/>
      <sheetName val="Security Detail P&amp;L (2)"/>
      <sheetName val="Security P&amp;L"/>
      <sheetName val="Consumer Tools &amp; Storage P&amp;L"/>
      <sheetName val="Hardware Core P&amp;L"/>
      <sheetName val="Fastening P&amp;L"/>
    </sheetNames>
    <sheetDataSet>
      <sheetData sheetId="0"/>
      <sheetData sheetId="1"/>
      <sheetData sheetId="2"/>
      <sheetData sheetId="3"/>
      <sheetData sheetId="4" refreshError="1"/>
      <sheetData sheetId="5"/>
      <sheetData sheetId="6"/>
      <sheetData sheetId="7"/>
      <sheetData sheetId="8"/>
      <sheetData sheetId="9"/>
      <sheetData sheetId="10"/>
      <sheetData sheetId="11" refreshError="1">
        <row r="111">
          <cell r="C111" t="str">
            <v>NetSales</v>
          </cell>
        </row>
        <row r="112">
          <cell r="C112" t="str">
            <v>ConsToolsStorwoa</v>
          </cell>
          <cell r="E112">
            <v>242.02930029409518</v>
          </cell>
          <cell r="F112">
            <v>241.75073014081772</v>
          </cell>
          <cell r="G112">
            <v>268.77616049279663</v>
          </cell>
          <cell r="H112">
            <v>261.7259476186012</v>
          </cell>
          <cell r="J112">
            <v>245.38264523959123</v>
          </cell>
          <cell r="K112">
            <v>257.56966276278979</v>
          </cell>
          <cell r="M112">
            <v>83.581029889700019</v>
          </cell>
          <cell r="N112">
            <v>82.929108557500015</v>
          </cell>
          <cell r="O112">
            <v>114.0215464555</v>
          </cell>
          <cell r="P112">
            <v>0</v>
          </cell>
          <cell r="Q112">
            <v>280.53168490270002</v>
          </cell>
          <cell r="S112">
            <v>166.51013844720003</v>
          </cell>
          <cell r="U112">
            <v>277.8</v>
          </cell>
          <cell r="W112">
            <v>271.24606775859121</v>
          </cell>
          <cell r="Y112">
            <v>268.77616049279663</v>
          </cell>
          <cell r="AA112">
            <v>257.56966276278979</v>
          </cell>
          <cell r="AC112">
            <v>2.7316849027000103</v>
          </cell>
          <cell r="AD112">
            <v>9.8332789874010437E-3</v>
          </cell>
          <cell r="AF112">
            <v>9.2856171441088122</v>
          </cell>
          <cell r="AG112">
            <v>3.4233186201884425E-2</v>
          </cell>
          <cell r="AI112">
            <v>11.755524409903387</v>
          </cell>
          <cell r="AJ112">
            <v>4.3737228734683269E-2</v>
          </cell>
          <cell r="AL112">
            <v>22.962022139910232</v>
          </cell>
          <cell r="AM112">
            <v>8.9148783647929969E-2</v>
          </cell>
          <cell r="AO112">
            <v>82.009136993032755</v>
          </cell>
          <cell r="AP112">
            <v>90.843069838517721</v>
          </cell>
          <cell r="AR112">
            <v>256.43323672125047</v>
          </cell>
          <cell r="AS112">
            <v>257.35320828571776</v>
          </cell>
          <cell r="AT112">
            <v>280.53168490270002</v>
          </cell>
          <cell r="AV112">
            <v>271.24606775859121</v>
          </cell>
          <cell r="AW112">
            <v>283.20721236355581</v>
          </cell>
          <cell r="AY112">
            <v>483.78003043491287</v>
          </cell>
          <cell r="AZ112">
            <v>530.50210811139777</v>
          </cell>
          <cell r="BA112">
            <v>1014.2821385463106</v>
          </cell>
          <cell r="BC112">
            <v>502.95230800238102</v>
          </cell>
          <cell r="BD112">
            <v>570.21558120407963</v>
          </cell>
          <cell r="BE112">
            <v>1073.1678892064606</v>
          </cell>
          <cell r="BG112">
            <v>283.20721236355581</v>
          </cell>
          <cell r="BH112">
            <v>6.4766839378238341</v>
          </cell>
          <cell r="BJ112">
            <v>289.68389630137966</v>
          </cell>
          <cell r="BM112">
            <v>1049.9896869712961</v>
          </cell>
          <cell r="BO112">
            <v>235.27472338872207</v>
          </cell>
          <cell r="BP112">
            <v>235.08300414565926</v>
          </cell>
          <cell r="BQ112">
            <v>236.27405168861537</v>
          </cell>
          <cell r="BR112">
            <v>270.07415463142587</v>
          </cell>
          <cell r="BV112">
            <v>243.02516682808184</v>
          </cell>
          <cell r="BW112">
            <v>252.51124002106721</v>
          </cell>
        </row>
        <row r="113">
          <cell r="C113" t="str">
            <v>HardwareWOA</v>
          </cell>
          <cell r="E113">
            <v>25.703365719841088</v>
          </cell>
          <cell r="F113">
            <v>26.541427035433497</v>
          </cell>
          <cell r="G113">
            <v>26.930803784014188</v>
          </cell>
          <cell r="H113">
            <v>23.943840065627633</v>
          </cell>
          <cell r="J113">
            <v>24.575348718393222</v>
          </cell>
          <cell r="K113">
            <v>29.276503983823531</v>
          </cell>
          <cell r="M113">
            <v>9.8134259999999998</v>
          </cell>
          <cell r="N113">
            <v>10.112447</v>
          </cell>
          <cell r="O113">
            <v>11.103259</v>
          </cell>
          <cell r="Q113">
            <v>31.029131999999997</v>
          </cell>
          <cell r="S113">
            <v>19.925872999999999</v>
          </cell>
          <cell r="U113">
            <v>28.492218000000001</v>
          </cell>
          <cell r="W113">
            <v>28.342218234565987</v>
          </cell>
          <cell r="Y113">
            <v>26.930803784014188</v>
          </cell>
          <cell r="AA113">
            <v>29.276503983823531</v>
          </cell>
          <cell r="AC113">
            <v>2.5369139999999959</v>
          </cell>
          <cell r="AD113">
            <v>8.9038838604983156E-2</v>
          </cell>
          <cell r="AF113">
            <v>2.6869137654340101</v>
          </cell>
          <cell r="AG113">
            <v>9.4802521919652258E-2</v>
          </cell>
          <cell r="AI113">
            <v>4.0983282159858092</v>
          </cell>
          <cell r="AJ113">
            <v>0.15217994415816616</v>
          </cell>
          <cell r="AL113">
            <v>1.752628016176466</v>
          </cell>
          <cell r="AM113">
            <v>5.9864662021970411E-2</v>
          </cell>
          <cell r="AO113">
            <v>8.4151211930585053</v>
          </cell>
          <cell r="AP113">
            <v>10.898066494099863</v>
          </cell>
          <cell r="AR113">
            <v>29.126613687158368</v>
          </cell>
          <cell r="AS113">
            <v>30.823939494099861</v>
          </cell>
          <cell r="AT113">
            <v>31.029131999999997</v>
          </cell>
          <cell r="AV113">
            <v>28.342218234565987</v>
          </cell>
          <cell r="AW113">
            <v>26.010966023783951</v>
          </cell>
          <cell r="AY113">
            <v>52.244792755274588</v>
          </cell>
          <cell r="AZ113">
            <v>50.874643849641821</v>
          </cell>
          <cell r="BA113">
            <v>103.11943660491642</v>
          </cell>
          <cell r="BC113">
            <v>53.851852702216753</v>
          </cell>
          <cell r="BD113">
            <v>57.040098023783948</v>
          </cell>
          <cell r="BE113">
            <v>110.8919507260007</v>
          </cell>
          <cell r="BG113">
            <v>26.010966023783951</v>
          </cell>
          <cell r="BJ113">
            <v>26.010966023783951</v>
          </cell>
          <cell r="BM113">
            <v>109.31988737307894</v>
          </cell>
          <cell r="BO113">
            <v>29.040775706711997</v>
          </cell>
          <cell r="BP113">
            <v>27.398732281800019</v>
          </cell>
          <cell r="BQ113">
            <v>26.078627235955977</v>
          </cell>
          <cell r="BR113">
            <v>22.346644806707964</v>
          </cell>
          <cell r="BV113">
            <v>26.616915228933998</v>
          </cell>
          <cell r="BW113">
            <v>28.349787885795006</v>
          </cell>
        </row>
        <row r="114">
          <cell r="C114" t="str">
            <v>NationalHdwr</v>
          </cell>
          <cell r="E114">
            <v>0</v>
          </cell>
          <cell r="F114">
            <v>0</v>
          </cell>
          <cell r="G114">
            <v>0</v>
          </cell>
          <cell r="H114">
            <v>12.876084824100602</v>
          </cell>
          <cell r="J114">
            <v>42.781805889848108</v>
          </cell>
          <cell r="K114">
            <v>48.823284623556205</v>
          </cell>
          <cell r="M114">
            <v>16.739436999999999</v>
          </cell>
          <cell r="N114">
            <v>16.524654000000002</v>
          </cell>
          <cell r="O114">
            <v>16.012658999999999</v>
          </cell>
          <cell r="Q114">
            <v>49.27675</v>
          </cell>
          <cell r="S114">
            <v>33.264091000000001</v>
          </cell>
          <cell r="U114">
            <v>49.037145000000002</v>
          </cell>
          <cell r="W114">
            <v>47.399999700058537</v>
          </cell>
          <cell r="Y114">
            <v>0</v>
          </cell>
          <cell r="AA114">
            <v>48.823284623556205</v>
          </cell>
          <cell r="AC114">
            <v>0.2396049999999974</v>
          </cell>
          <cell r="AD114">
            <v>4.8861939250337142E-3</v>
          </cell>
          <cell r="AF114">
            <v>1.8767502999414631</v>
          </cell>
          <cell r="AG114">
            <v>3.9593888434964385E-2</v>
          </cell>
          <cell r="AI114">
            <v>49.27675</v>
          </cell>
          <cell r="AJ114" t="str">
            <v>n/a</v>
          </cell>
          <cell r="AL114">
            <v>0.45346537644379481</v>
          </cell>
          <cell r="AM114">
            <v>9.2878916267138522E-3</v>
          </cell>
          <cell r="AO114">
            <v>16.721900691558748</v>
          </cell>
          <cell r="AP114">
            <v>18.108694596333251</v>
          </cell>
          <cell r="AR114">
            <v>51.570032287891991</v>
          </cell>
          <cell r="AS114">
            <v>51.372785596333252</v>
          </cell>
          <cell r="AT114">
            <v>49.27675</v>
          </cell>
          <cell r="AV114">
            <v>47.399999700058537</v>
          </cell>
          <cell r="AW114">
            <v>43.30000000059092</v>
          </cell>
          <cell r="AY114">
            <v>0</v>
          </cell>
          <cell r="AZ114">
            <v>12.876084824100602</v>
          </cell>
          <cell r="BA114">
            <v>12.876084824100602</v>
          </cell>
          <cell r="BC114">
            <v>91.605090513404321</v>
          </cell>
          <cell r="BD114">
            <v>94.284067073761662</v>
          </cell>
          <cell r="BE114">
            <v>185.88915758716598</v>
          </cell>
          <cell r="BG114">
            <v>43.30000000059092</v>
          </cell>
          <cell r="BH114">
            <v>1.7073170731707317</v>
          </cell>
          <cell r="BJ114">
            <v>45.007317073761655</v>
          </cell>
          <cell r="BM114">
            <v>184.09999946572702</v>
          </cell>
          <cell r="BO114">
            <v>0</v>
          </cell>
          <cell r="BP114">
            <v>0</v>
          </cell>
          <cell r="BQ114">
            <v>0</v>
          </cell>
          <cell r="BR114">
            <v>0</v>
          </cell>
          <cell r="BV114">
            <v>44.5999998609906</v>
          </cell>
          <cell r="BW114">
            <v>48.799999904086974</v>
          </cell>
        </row>
        <row r="115">
          <cell r="C115" t="str">
            <v>Hardware</v>
          </cell>
          <cell r="E115">
            <v>25.703365719841088</v>
          </cell>
          <cell r="F115">
            <v>26.541427035433497</v>
          </cell>
          <cell r="G115">
            <v>26.930803784014188</v>
          </cell>
          <cell r="H115">
            <v>36.819924889728291</v>
          </cell>
          <cell r="J115">
            <v>67.299019515578919</v>
          </cell>
          <cell r="K115">
            <v>77.470815751630099</v>
          </cell>
          <cell r="M115">
            <v>26.552862999999999</v>
          </cell>
          <cell r="N115">
            <v>26.637101000000001</v>
          </cell>
          <cell r="O115">
            <v>27.115918000000001</v>
          </cell>
          <cell r="Q115">
            <v>80.305881999999997</v>
          </cell>
          <cell r="S115">
            <v>53.189964000000003</v>
          </cell>
          <cell r="U115">
            <v>77.529363000000004</v>
          </cell>
          <cell r="W115">
            <v>75.74221793462452</v>
          </cell>
          <cell r="Y115">
            <v>26.930803784014188</v>
          </cell>
          <cell r="AA115">
            <v>77.470815751630099</v>
          </cell>
          <cell r="AC115">
            <v>2.7765189999999933</v>
          </cell>
          <cell r="AD115">
            <v>3.5812483071736227E-2</v>
          </cell>
          <cell r="AF115">
            <v>4.5636640653754768</v>
          </cell>
          <cell r="AG115">
            <v>6.0252580262628669E-2</v>
          </cell>
          <cell r="AI115">
            <v>53.375078215985809</v>
          </cell>
          <cell r="AJ115">
            <v>1.9819340946544133</v>
          </cell>
          <cell r="AL115">
            <v>2.8350662483698983</v>
          </cell>
          <cell r="AM115">
            <v>3.6595280698464107E-2</v>
          </cell>
          <cell r="AO115">
            <v>24.863292735708477</v>
          </cell>
          <cell r="AP115">
            <v>28.726615378733381</v>
          </cell>
          <cell r="AR115">
            <v>80.142771114441857</v>
          </cell>
          <cell r="AS115">
            <v>81.916579378733388</v>
          </cell>
          <cell r="AT115">
            <v>80.305881999999997</v>
          </cell>
          <cell r="AV115">
            <v>75.74221793462452</v>
          </cell>
          <cell r="AW115">
            <v>69.310966024374906</v>
          </cell>
          <cell r="AY115">
            <v>52.244792755274588</v>
          </cell>
          <cell r="AZ115">
            <v>63.750728673742479</v>
          </cell>
          <cell r="BA115">
            <v>115.99552142901706</v>
          </cell>
          <cell r="BC115">
            <v>144.76983526720903</v>
          </cell>
          <cell r="BD115">
            <v>151.32416509754563</v>
          </cell>
          <cell r="BE115">
            <v>296.09400036475466</v>
          </cell>
          <cell r="BG115">
            <v>69.310966024374906</v>
          </cell>
          <cell r="BH115">
            <v>1.7073170731707317</v>
          </cell>
          <cell r="BJ115">
            <v>71.018283097545634</v>
          </cell>
          <cell r="BM115">
            <v>293.41988683880595</v>
          </cell>
          <cell r="BO115">
            <v>29.040775706711997</v>
          </cell>
          <cell r="BP115">
            <v>27.398732281800019</v>
          </cell>
          <cell r="BQ115">
            <v>26.078627235955977</v>
          </cell>
          <cell r="BR115">
            <v>22.346644806707964</v>
          </cell>
          <cell r="BV115">
            <v>71.216915089924655</v>
          </cell>
          <cell r="BW115">
            <v>77.149787789881898</v>
          </cell>
        </row>
        <row r="116">
          <cell r="C116" t="str">
            <v>ToolsFacom</v>
          </cell>
          <cell r="E116">
            <v>0</v>
          </cell>
          <cell r="F116">
            <v>0</v>
          </cell>
          <cell r="G116">
            <v>0</v>
          </cell>
          <cell r="H116">
            <v>0</v>
          </cell>
          <cell r="J116">
            <v>18.67645512453954</v>
          </cell>
          <cell r="K116">
            <v>17.083929290975302</v>
          </cell>
          <cell r="M116">
            <v>6.1230000000000002</v>
          </cell>
          <cell r="N116">
            <v>3.8860000000000001</v>
          </cell>
          <cell r="O116">
            <v>4.9420000000000002</v>
          </cell>
          <cell r="Q116">
            <v>14.951000000000001</v>
          </cell>
          <cell r="S116">
            <v>10.009</v>
          </cell>
          <cell r="U116">
            <v>9.2162830630150623</v>
          </cell>
          <cell r="W116">
            <v>11.727554369169846</v>
          </cell>
          <cell r="Y116">
            <v>0</v>
          </cell>
          <cell r="AA116">
            <v>17.083929290975302</v>
          </cell>
          <cell r="AC116">
            <v>5.7347169369849382</v>
          </cell>
          <cell r="AD116">
            <v>0.6222375004950047</v>
          </cell>
          <cell r="AF116">
            <v>3.2234456308301542</v>
          </cell>
          <cell r="AG116">
            <v>0.27486085584085262</v>
          </cell>
          <cell r="AI116">
            <v>14.951000000000001</v>
          </cell>
          <cell r="AJ116" t="str">
            <v>n/a</v>
          </cell>
          <cell r="AL116">
            <v>-2.1329292909753015</v>
          </cell>
          <cell r="AM116">
            <v>-0.12485004208616313</v>
          </cell>
          <cell r="AO116">
            <v>5.225805609938849</v>
          </cell>
          <cell r="AP116">
            <v>5.5090018675109897</v>
          </cell>
          <cell r="AR116">
            <v>16.857807477449839</v>
          </cell>
          <cell r="AS116">
            <v>15.518001867510989</v>
          </cell>
          <cell r="AT116">
            <v>14.951000000000001</v>
          </cell>
          <cell r="AV116">
            <v>11.727554369169846</v>
          </cell>
          <cell r="AW116">
            <v>13.790153586407691</v>
          </cell>
          <cell r="AY116">
            <v>0</v>
          </cell>
          <cell r="AZ116">
            <v>0</v>
          </cell>
          <cell r="BA116">
            <v>0</v>
          </cell>
          <cell r="BC116">
            <v>35.760384415514842</v>
          </cell>
          <cell r="BD116">
            <v>28.741153586407691</v>
          </cell>
          <cell r="BE116">
            <v>64.50153800192254</v>
          </cell>
          <cell r="BG116">
            <v>13.790153586407691</v>
          </cell>
          <cell r="BJ116">
            <v>13.790153586407691</v>
          </cell>
          <cell r="BM116">
            <v>53.033960756800504</v>
          </cell>
          <cell r="BO116">
            <v>0</v>
          </cell>
          <cell r="BP116">
            <v>0</v>
          </cell>
          <cell r="BQ116">
            <v>0</v>
          </cell>
          <cell r="BR116">
            <v>0</v>
          </cell>
          <cell r="BV116">
            <v>13.925618230346986</v>
          </cell>
          <cell r="BW116">
            <v>13.590634570875981</v>
          </cell>
        </row>
        <row r="117">
          <cell r="M117">
            <v>-0.4</v>
          </cell>
          <cell r="N117">
            <v>-0.35</v>
          </cell>
          <cell r="O117">
            <v>-0.2</v>
          </cell>
          <cell r="Q117">
            <v>-0.95</v>
          </cell>
          <cell r="S117">
            <v>-0.75</v>
          </cell>
          <cell r="U117">
            <v>-1</v>
          </cell>
          <cell r="BJ117">
            <v>0</v>
          </cell>
        </row>
        <row r="118">
          <cell r="C118" t="str">
            <v>CONSUMER</v>
          </cell>
          <cell r="E118">
            <v>266.75603375856298</v>
          </cell>
          <cell r="F118">
            <v>267.74203398401107</v>
          </cell>
          <cell r="G118">
            <v>295.64230858280678</v>
          </cell>
          <cell r="H118">
            <v>298.86013275342918</v>
          </cell>
          <cell r="J118">
            <v>331.95362999255815</v>
          </cell>
          <cell r="K118">
            <v>351.66025024837865</v>
          </cell>
          <cell r="M118">
            <v>115.85689288970002</v>
          </cell>
          <cell r="N118">
            <v>113.10220955750002</v>
          </cell>
          <cell r="O118">
            <v>145.8794644555</v>
          </cell>
          <cell r="P118">
            <v>0</v>
          </cell>
          <cell r="Q118">
            <v>374.83856690270005</v>
          </cell>
          <cell r="S118">
            <v>228.95910244720005</v>
          </cell>
          <cell r="U118">
            <v>363.54564606301506</v>
          </cell>
          <cell r="W118">
            <v>359.04163163148723</v>
          </cell>
          <cell r="Y118">
            <v>295.64230858280678</v>
          </cell>
          <cell r="AA118">
            <v>351.66025024837865</v>
          </cell>
          <cell r="AC118">
            <v>11.292920839684996</v>
          </cell>
          <cell r="AD118">
            <v>3.1063281769375232E-2</v>
          </cell>
          <cell r="AF118">
            <v>15.796935271212817</v>
          </cell>
          <cell r="AG118">
            <v>4.399750301777388E-2</v>
          </cell>
          <cell r="AI118">
            <v>79.196258319893275</v>
          </cell>
          <cell r="AJ118">
            <v>0.2678786358404826</v>
          </cell>
          <cell r="AL118">
            <v>23.178316654321407</v>
          </cell>
          <cell r="AM118">
            <v>6.5911107775048494E-2</v>
          </cell>
          <cell r="AO118">
            <v>111.83234479465884</v>
          </cell>
          <cell r="AP118">
            <v>124.74722454026222</v>
          </cell>
          <cell r="AR118">
            <v>352.4364622246211</v>
          </cell>
          <cell r="AS118">
            <v>353.70632698746226</v>
          </cell>
          <cell r="AT118">
            <v>374.83856690270005</v>
          </cell>
          <cell r="AV118">
            <v>359.04163163148723</v>
          </cell>
          <cell r="AW118">
            <v>366.69950871613656</v>
          </cell>
          <cell r="AY118">
            <v>534.49806774257399</v>
          </cell>
          <cell r="AZ118">
            <v>594.50244133623596</v>
          </cell>
          <cell r="BA118">
            <v>1129.00050907881</v>
          </cell>
          <cell r="BC118">
            <v>683.61388024093685</v>
          </cell>
          <cell r="BD118">
            <v>749.72207662983124</v>
          </cell>
          <cell r="BE118">
            <v>1433.3359568707681</v>
          </cell>
          <cell r="BG118">
            <v>366.69950871613656</v>
          </cell>
          <cell r="BH118">
            <v>8.1840010109945656</v>
          </cell>
          <cell r="BJ118">
            <v>374.88350972713113</v>
          </cell>
          <cell r="BM118">
            <v>1396.8232026194019</v>
          </cell>
          <cell r="BO118">
            <v>262.88535555766418</v>
          </cell>
          <cell r="BP118">
            <v>260.2713947313236</v>
          </cell>
          <cell r="BQ118">
            <v>259.17931435172045</v>
          </cell>
          <cell r="BR118">
            <v>294.52433917994784</v>
          </cell>
          <cell r="BV118">
            <v>327.87494227185334</v>
          </cell>
          <cell r="BW118">
            <v>343.20711999992477</v>
          </cell>
        </row>
        <row r="120">
          <cell r="C120" t="str">
            <v>IndToolsStorage</v>
          </cell>
          <cell r="E120">
            <v>70.107468438448933</v>
          </cell>
          <cell r="F120">
            <v>68.745322675661058</v>
          </cell>
          <cell r="G120">
            <v>68.323119994398922</v>
          </cell>
          <cell r="H120">
            <v>73.228903301771311</v>
          </cell>
          <cell r="J120">
            <v>73.706394013567945</v>
          </cell>
          <cell r="K120">
            <v>73.287933946544129</v>
          </cell>
          <cell r="M120">
            <v>25.80810550546633</v>
          </cell>
          <cell r="N120">
            <v>23.660654048135171</v>
          </cell>
          <cell r="O120">
            <v>25.511310009991121</v>
          </cell>
          <cell r="P120">
            <v>2.6</v>
          </cell>
          <cell r="Q120">
            <v>77.580069563592616</v>
          </cell>
          <cell r="S120">
            <v>49.468759553601501</v>
          </cell>
          <cell r="U120">
            <v>74.325000000000003</v>
          </cell>
          <cell r="W120">
            <v>74.015652765699869</v>
          </cell>
          <cell r="Y120">
            <v>68.323119994398922</v>
          </cell>
          <cell r="AA120">
            <v>73.287933946544129</v>
          </cell>
          <cell r="AC120">
            <v>3.2550695635926132</v>
          </cell>
          <cell r="AD120">
            <v>4.3795083263943671E-2</v>
          </cell>
          <cell r="AF120">
            <v>3.564416797892747</v>
          </cell>
          <cell r="AG120">
            <v>4.8157608082929175E-2</v>
          </cell>
          <cell r="AI120">
            <v>9.2569495691936936</v>
          </cell>
          <cell r="AJ120">
            <v>0.13548780515223208</v>
          </cell>
          <cell r="AL120">
            <v>4.292135617048487</v>
          </cell>
          <cell r="AM120">
            <v>5.8565378854575849E-2</v>
          </cell>
          <cell r="AO120">
            <v>22.223839409034966</v>
          </cell>
          <cell r="AP120">
            <v>25.257151064305127</v>
          </cell>
          <cell r="AR120">
            <v>73.289095978806415</v>
          </cell>
          <cell r="AS120">
            <v>74.725910617906635</v>
          </cell>
          <cell r="AT120">
            <v>77.580069563592616</v>
          </cell>
          <cell r="AV120">
            <v>74.015652765699869</v>
          </cell>
          <cell r="AW120">
            <v>75.981596519899881</v>
          </cell>
          <cell r="AY120">
            <v>138.85279111411</v>
          </cell>
          <cell r="AZ120">
            <v>141.55202329617023</v>
          </cell>
          <cell r="BA120">
            <v>280.40481441028021</v>
          </cell>
          <cell r="BC120">
            <v>146.99432796011206</v>
          </cell>
          <cell r="BD120">
            <v>153.5616660834925</v>
          </cell>
          <cell r="BE120">
            <v>300.55599404360453</v>
          </cell>
          <cell r="BG120">
            <v>75.981596519899881</v>
          </cell>
          <cell r="BJ120">
            <v>75.981596519899881</v>
          </cell>
          <cell r="BM120">
            <v>294.74577516969981</v>
          </cell>
          <cell r="BO120">
            <v>62.361411181670967</v>
          </cell>
          <cell r="BP120">
            <v>64.00575691621215</v>
          </cell>
          <cell r="BQ120">
            <v>65.545095501623919</v>
          </cell>
          <cell r="BR120">
            <v>70.41304186820966</v>
          </cell>
          <cell r="BV120">
            <v>72.341677002300045</v>
          </cell>
          <cell r="BW120">
            <v>72.406848881800016</v>
          </cell>
        </row>
        <row r="121">
          <cell r="C121" t="str">
            <v>HydrWOFac</v>
          </cell>
          <cell r="E121">
            <v>25.758824507853141</v>
          </cell>
          <cell r="F121">
            <v>29.681972667852008</v>
          </cell>
          <cell r="G121">
            <v>26.722575178158387</v>
          </cell>
          <cell r="H121">
            <v>22.631742817380996</v>
          </cell>
          <cell r="J121">
            <v>24.12135989668926</v>
          </cell>
          <cell r="K121">
            <v>29.728939700621098</v>
          </cell>
          <cell r="M121">
            <v>9.0489999999999995</v>
          </cell>
          <cell r="N121">
            <v>7.87</v>
          </cell>
          <cell r="O121">
            <v>7.6840000000000002</v>
          </cell>
          <cell r="Q121">
            <v>24.603000000000002</v>
          </cell>
          <cell r="S121">
            <v>16.919</v>
          </cell>
          <cell r="U121">
            <v>23.7</v>
          </cell>
          <cell r="W121">
            <v>22.226058000121988</v>
          </cell>
          <cell r="Y121">
            <v>26.722575178158387</v>
          </cell>
          <cell r="AA121">
            <v>29.728939700621098</v>
          </cell>
          <cell r="AC121">
            <v>0.90300000000000225</v>
          </cell>
          <cell r="AD121">
            <v>3.8101265822784905E-2</v>
          </cell>
          <cell r="AF121">
            <v>2.3769419998780137</v>
          </cell>
          <cell r="AG121">
            <v>0.10694393040209685</v>
          </cell>
          <cell r="AI121">
            <v>-2.1195751781583851</v>
          </cell>
          <cell r="AJ121">
            <v>-7.931777398051118E-2</v>
          </cell>
          <cell r="AL121">
            <v>-5.1259397006210961</v>
          </cell>
          <cell r="AM121">
            <v>-0.17242255365447845</v>
          </cell>
          <cell r="AO121">
            <v>7.798258641330257</v>
          </cell>
          <cell r="AP121">
            <v>10.470762959974639</v>
          </cell>
          <cell r="AR121">
            <v>27.318021601304896</v>
          </cell>
          <cell r="AS121">
            <v>27.38976295997464</v>
          </cell>
          <cell r="AT121">
            <v>24.603000000000002</v>
          </cell>
          <cell r="AV121">
            <v>22.226058000121988</v>
          </cell>
          <cell r="AW121">
            <v>21.083896997284011</v>
          </cell>
          <cell r="AY121">
            <v>55.44079717570515</v>
          </cell>
          <cell r="AZ121">
            <v>49.354317995539382</v>
          </cell>
          <cell r="BA121">
            <v>104.79511517124453</v>
          </cell>
          <cell r="BC121">
            <v>53.850299597310354</v>
          </cell>
          <cell r="BD121">
            <v>45.686896997284009</v>
          </cell>
          <cell r="BE121">
            <v>99.537196594594363</v>
          </cell>
          <cell r="BG121">
            <v>21.083896997284011</v>
          </cell>
          <cell r="BJ121">
            <v>21.083896997284011</v>
          </cell>
          <cell r="BM121">
            <v>90.405504999586995</v>
          </cell>
          <cell r="BO121">
            <v>18.805368576749999</v>
          </cell>
          <cell r="BP121">
            <v>22.931763696690997</v>
          </cell>
          <cell r="BQ121">
            <v>22.357246089289003</v>
          </cell>
          <cell r="BR121">
            <v>22.489639218202012</v>
          </cell>
          <cell r="BV121">
            <v>21.778411001309994</v>
          </cell>
          <cell r="BW121">
            <v>25.317139000871006</v>
          </cell>
        </row>
        <row r="122">
          <cell r="C122">
            <v>483</v>
          </cell>
          <cell r="E122">
            <v>0</v>
          </cell>
          <cell r="F122">
            <v>0</v>
          </cell>
          <cell r="G122">
            <v>0</v>
          </cell>
          <cell r="H122">
            <v>0</v>
          </cell>
          <cell r="J122">
            <v>3.6893706351810005</v>
          </cell>
          <cell r="K122">
            <v>4.2256996338999961</v>
          </cell>
          <cell r="M122">
            <v>1.1359999999999999</v>
          </cell>
          <cell r="N122">
            <v>0.89100000000000001</v>
          </cell>
          <cell r="O122">
            <v>0.90600000000000003</v>
          </cell>
          <cell r="Q122">
            <v>2.9330000000000003</v>
          </cell>
          <cell r="S122">
            <v>2.0270000000000001</v>
          </cell>
          <cell r="U122">
            <v>3.2549000000000001</v>
          </cell>
          <cell r="W122">
            <v>2.3226322791133698</v>
          </cell>
          <cell r="Y122">
            <v>0</v>
          </cell>
          <cell r="AA122">
            <v>4.2256996338999961</v>
          </cell>
          <cell r="AC122">
            <v>-0.32189999999999985</v>
          </cell>
          <cell r="AD122">
            <v>-9.889704752834183E-2</v>
          </cell>
          <cell r="AF122">
            <v>0.61036772088663049</v>
          </cell>
          <cell r="AG122">
            <v>0.26279137096967808</v>
          </cell>
          <cell r="AI122">
            <v>2.9330000000000003</v>
          </cell>
          <cell r="AJ122" t="str">
            <v>n/a</v>
          </cell>
          <cell r="AL122">
            <v>-1.2926996338999959</v>
          </cell>
          <cell r="AM122">
            <v>-0.30591375296282791</v>
          </cell>
          <cell r="AO122">
            <v>1.1963888404000009</v>
          </cell>
          <cell r="AP122">
            <v>1.4488816225799983</v>
          </cell>
          <cell r="AR122">
            <v>3.7812704629799994</v>
          </cell>
          <cell r="AS122">
            <v>3.4758816225799984</v>
          </cell>
          <cell r="AT122">
            <v>2.9330000000000003</v>
          </cell>
          <cell r="AV122">
            <v>2.3226322791133698</v>
          </cell>
          <cell r="AW122">
            <v>2.7246060792110498</v>
          </cell>
          <cell r="AY122">
            <v>0</v>
          </cell>
          <cell r="AZ122">
            <v>0</v>
          </cell>
          <cell r="BA122">
            <v>0</v>
          </cell>
          <cell r="BC122">
            <v>7.9150702690809966</v>
          </cell>
          <cell r="BD122">
            <v>5.6576060792110496</v>
          </cell>
          <cell r="BE122">
            <v>13.572676348292045</v>
          </cell>
          <cell r="BG122">
            <v>2.7246060792110498</v>
          </cell>
          <cell r="BJ122">
            <v>2.7246060792110498</v>
          </cell>
          <cell r="BM122">
            <v>10.4875044007541</v>
          </cell>
          <cell r="BO122">
            <v>0</v>
          </cell>
          <cell r="BP122">
            <v>0</v>
          </cell>
          <cell r="BQ122">
            <v>0</v>
          </cell>
          <cell r="BR122">
            <v>0</v>
          </cell>
          <cell r="BV122">
            <v>2.75282268035251</v>
          </cell>
          <cell r="BW122">
            <v>2.6874433620771701</v>
          </cell>
        </row>
        <row r="123">
          <cell r="C123" t="str">
            <v>Hydraulic</v>
          </cell>
          <cell r="E123">
            <v>25.758824507853141</v>
          </cell>
          <cell r="F123">
            <v>29.681972667852008</v>
          </cell>
          <cell r="G123">
            <v>26.722575178158387</v>
          </cell>
          <cell r="H123">
            <v>22.631742817380996</v>
          </cell>
          <cell r="J123">
            <v>27.669824857420249</v>
          </cell>
          <cell r="K123">
            <v>33.807685129496129</v>
          </cell>
          <cell r="M123">
            <v>10.184999999999999</v>
          </cell>
          <cell r="N123">
            <v>8.7609999999999992</v>
          </cell>
          <cell r="O123">
            <v>8.59</v>
          </cell>
          <cell r="Q123">
            <v>27.535999999999998</v>
          </cell>
          <cell r="S123">
            <v>18.945999999999998</v>
          </cell>
          <cell r="U123">
            <v>26.954899999999999</v>
          </cell>
          <cell r="W123">
            <v>24.548690279235363</v>
          </cell>
          <cell r="Y123">
            <v>26.722575178158387</v>
          </cell>
          <cell r="AA123">
            <v>33.807685129496129</v>
          </cell>
          <cell r="AC123">
            <v>0.58109999999999928</v>
          </cell>
          <cell r="AD123">
            <v>2.1558232454952506E-2</v>
          </cell>
          <cell r="AF123">
            <v>2.9873097207646353</v>
          </cell>
          <cell r="AG123">
            <v>0.12168916902631938</v>
          </cell>
          <cell r="AI123">
            <v>0.81342482184161113</v>
          </cell>
          <cell r="AJ123">
            <v>3.0439612066521994E-2</v>
          </cell>
          <cell r="AL123">
            <v>-6.2716851294961309</v>
          </cell>
          <cell r="AM123">
            <v>-0.18551063480014149</v>
          </cell>
          <cell r="AO123">
            <v>8.9770259035652877</v>
          </cell>
          <cell r="AP123">
            <v>11.790311955694639</v>
          </cell>
          <cell r="AR123">
            <v>30.952337859259924</v>
          </cell>
          <cell r="AS123">
            <v>30.736311955694639</v>
          </cell>
          <cell r="AT123">
            <v>27.535999999999998</v>
          </cell>
          <cell r="AV123">
            <v>24.548690279235363</v>
          </cell>
          <cell r="AW123">
            <v>23.80850307649505</v>
          </cell>
          <cell r="AY123">
            <v>55.44079717570515</v>
          </cell>
          <cell r="AZ123">
            <v>49.354317995539382</v>
          </cell>
          <cell r="BA123">
            <v>104.79511517124453</v>
          </cell>
          <cell r="BC123">
            <v>61.477509986916374</v>
          </cell>
          <cell r="BD123">
            <v>51.344503076495045</v>
          </cell>
          <cell r="BE123">
            <v>112.82201306341142</v>
          </cell>
          <cell r="BG123">
            <v>23.80850307649505</v>
          </cell>
          <cell r="BH123">
            <v>0</v>
          </cell>
          <cell r="BJ123">
            <v>23.80850307649505</v>
          </cell>
          <cell r="BM123">
            <v>100.8930094003411</v>
          </cell>
          <cell r="BO123">
            <v>18.805368576749999</v>
          </cell>
          <cell r="BP123">
            <v>22.931763696690997</v>
          </cell>
          <cell r="BQ123">
            <v>22.357246089289003</v>
          </cell>
          <cell r="BR123">
            <v>22.489639218202012</v>
          </cell>
          <cell r="BV123">
            <v>24.531233681662503</v>
          </cell>
          <cell r="BW123">
            <v>28.004582362948174</v>
          </cell>
        </row>
        <row r="124">
          <cell r="C124" t="str">
            <v>Facom</v>
          </cell>
          <cell r="E124">
            <v>0</v>
          </cell>
          <cell r="F124">
            <v>0</v>
          </cell>
          <cell r="G124">
            <v>0</v>
          </cell>
          <cell r="H124">
            <v>0</v>
          </cell>
          <cell r="J124">
            <v>111.52466557609475</v>
          </cell>
          <cell r="K124">
            <v>112.04205780304146</v>
          </cell>
          <cell r="M124">
            <v>39.853983999999997</v>
          </cell>
          <cell r="N124">
            <v>16.924876999999999</v>
          </cell>
          <cell r="O124">
            <v>35.720501999999996</v>
          </cell>
          <cell r="P124">
            <v>4</v>
          </cell>
          <cell r="Q124">
            <v>96.499362999999988</v>
          </cell>
          <cell r="S124">
            <v>56.778860999999992</v>
          </cell>
          <cell r="U124">
            <v>83.165554430082821</v>
          </cell>
          <cell r="W124">
            <v>86.93527359433881</v>
          </cell>
          <cell r="Y124">
            <v>0</v>
          </cell>
          <cell r="AA124">
            <v>112.04205780304146</v>
          </cell>
          <cell r="AC124">
            <v>13.333808569917167</v>
          </cell>
          <cell r="AD124">
            <v>0.16032849971711405</v>
          </cell>
          <cell r="AF124">
            <v>9.5640894056611785</v>
          </cell>
          <cell r="AG124">
            <v>0.11001391046733863</v>
          </cell>
          <cell r="AI124">
            <v>96.499362999999988</v>
          </cell>
          <cell r="AJ124" t="str">
            <v>n/a</v>
          </cell>
          <cell r="AL124">
            <v>-15.542694803041471</v>
          </cell>
          <cell r="AM124">
            <v>-0.13872196840907677</v>
          </cell>
          <cell r="AO124">
            <v>32.540948697295306</v>
          </cell>
          <cell r="AP124">
            <v>37.928036298781365</v>
          </cell>
          <cell r="AR124">
            <v>110.32296899607667</v>
          </cell>
          <cell r="AS124">
            <v>94.706897298781357</v>
          </cell>
          <cell r="AT124">
            <v>96.499362999999988</v>
          </cell>
          <cell r="AV124">
            <v>86.93527359433881</v>
          </cell>
          <cell r="AW124">
            <v>102.58084099029732</v>
          </cell>
          <cell r="AY124">
            <v>0</v>
          </cell>
          <cell r="AZ124">
            <v>0</v>
          </cell>
          <cell r="BA124">
            <v>0</v>
          </cell>
          <cell r="BC124">
            <v>223.56672337913619</v>
          </cell>
          <cell r="BD124">
            <v>199.08020399029732</v>
          </cell>
          <cell r="BE124">
            <v>422.64692736943351</v>
          </cell>
          <cell r="BG124">
            <v>102.58084099029732</v>
          </cell>
          <cell r="BJ124">
            <v>102.58084099029732</v>
          </cell>
          <cell r="BM124">
            <v>394.17328649154268</v>
          </cell>
          <cell r="BO124">
            <v>0</v>
          </cell>
          <cell r="BP124">
            <v>0</v>
          </cell>
          <cell r="BQ124">
            <v>0</v>
          </cell>
          <cell r="BR124">
            <v>0</v>
          </cell>
          <cell r="BV124">
            <v>103.60859518501564</v>
          </cell>
          <cell r="BW124">
            <v>101.04857672189092</v>
          </cell>
        </row>
        <row r="125">
          <cell r="C125" t="str">
            <v>Fastening</v>
          </cell>
          <cell r="E125">
            <v>158.9126928000158</v>
          </cell>
          <cell r="F125">
            <v>152.27262748958802</v>
          </cell>
          <cell r="G125">
            <v>147.82409164774359</v>
          </cell>
          <cell r="H125">
            <v>152.14066193149804</v>
          </cell>
          <cell r="J125">
            <v>145.23226112940856</v>
          </cell>
          <cell r="K125">
            <v>148.30540834151526</v>
          </cell>
          <cell r="M125">
            <v>47.887</v>
          </cell>
          <cell r="N125">
            <v>44.640999999999998</v>
          </cell>
          <cell r="O125">
            <v>63.119</v>
          </cell>
          <cell r="Q125">
            <v>155.64699999999999</v>
          </cell>
          <cell r="S125">
            <v>92.527999999999992</v>
          </cell>
          <cell r="U125">
            <v>156.251</v>
          </cell>
          <cell r="W125">
            <v>163.16342207161628</v>
          </cell>
          <cell r="Y125">
            <v>147.82409164774359</v>
          </cell>
          <cell r="AA125">
            <v>148.30540834151526</v>
          </cell>
          <cell r="AC125">
            <v>-0.60400000000001342</v>
          </cell>
          <cell r="AD125">
            <v>-3.8655752603184196E-3</v>
          </cell>
          <cell r="AF125">
            <v>-7.5164220716162902</v>
          </cell>
          <cell r="AG125">
            <v>-4.6066832726253774E-2</v>
          </cell>
          <cell r="AI125">
            <v>7.8229083522564054</v>
          </cell>
          <cell r="AJ125">
            <v>5.2920388449928392E-2</v>
          </cell>
          <cell r="AL125">
            <v>7.3415916584847309</v>
          </cell>
          <cell r="AM125">
            <v>4.9503195740364603E-2</v>
          </cell>
          <cell r="AO125">
            <v>43.91399039682868</v>
          </cell>
          <cell r="AP125">
            <v>56.422871799239964</v>
          </cell>
          <cell r="AR125">
            <v>148.22386219606864</v>
          </cell>
          <cell r="AS125">
            <v>148.95087179923996</v>
          </cell>
          <cell r="AT125">
            <v>155.64699999999999</v>
          </cell>
          <cell r="AV125">
            <v>163.16342207161628</v>
          </cell>
          <cell r="AW125">
            <v>160.00628413954371</v>
          </cell>
          <cell r="AY125">
            <v>311.18532028960385</v>
          </cell>
          <cell r="AZ125">
            <v>299.96475357924163</v>
          </cell>
          <cell r="BA125">
            <v>611.15007386884554</v>
          </cell>
          <cell r="BC125">
            <v>293.53766947092379</v>
          </cell>
          <cell r="BD125">
            <v>315.6532841395437</v>
          </cell>
          <cell r="BE125">
            <v>609.19095361046743</v>
          </cell>
          <cell r="BG125">
            <v>160.00628413954371</v>
          </cell>
          <cell r="BJ125">
            <v>160.00628413954371</v>
          </cell>
          <cell r="BM125">
            <v>638.54922920466367</v>
          </cell>
          <cell r="BO125">
            <v>140.68987285583299</v>
          </cell>
          <cell r="BP125">
            <v>143.34356106724692</v>
          </cell>
          <cell r="BQ125">
            <v>149.94341983576345</v>
          </cell>
          <cell r="BR125">
            <v>151.97640145182507</v>
          </cell>
          <cell r="BV125">
            <v>152.35913585429537</v>
          </cell>
          <cell r="BW125">
            <v>163.02038713920825</v>
          </cell>
        </row>
        <row r="126">
          <cell r="C126" t="str">
            <v>Specialty</v>
          </cell>
          <cell r="E126">
            <v>24.111617149999994</v>
          </cell>
          <cell r="F126">
            <v>23.113522090000021</v>
          </cell>
          <cell r="G126">
            <v>23.522305329999991</v>
          </cell>
          <cell r="H126">
            <v>23.245032979999959</v>
          </cell>
          <cell r="J126">
            <v>23.523811790000007</v>
          </cell>
          <cell r="K126">
            <v>22.495847759999982</v>
          </cell>
          <cell r="M126">
            <v>8.0399999999999991</v>
          </cell>
          <cell r="N126">
            <v>7.7299999999999995</v>
          </cell>
          <cell r="O126">
            <v>8.01</v>
          </cell>
          <cell r="Q126">
            <v>23.78</v>
          </cell>
          <cell r="S126">
            <v>15.77</v>
          </cell>
          <cell r="U126">
            <v>23.8</v>
          </cell>
          <cell r="W126">
            <v>25.41249011</v>
          </cell>
          <cell r="Y126">
            <v>23.522305329999991</v>
          </cell>
          <cell r="AA126">
            <v>22.495847759999982</v>
          </cell>
          <cell r="AC126">
            <v>-1.9999999999999574E-2</v>
          </cell>
          <cell r="AD126">
            <v>-8.4033613445376357E-4</v>
          </cell>
          <cell r="AF126">
            <v>-1.6324901099999991</v>
          </cell>
          <cell r="AG126">
            <v>-6.423967517286322E-2</v>
          </cell>
          <cell r="AI126">
            <v>0.25769467000001001</v>
          </cell>
          <cell r="AJ126">
            <v>1.0955332242514094E-2</v>
          </cell>
          <cell r="AL126">
            <v>1.2841522400000187</v>
          </cell>
          <cell r="AM126">
            <v>5.7083967392568262E-2</v>
          </cell>
          <cell r="AO126">
            <v>6.6715075099999979</v>
          </cell>
          <cell r="AP126">
            <v>7.049000599999987</v>
          </cell>
          <cell r="AR126">
            <v>21.760508109999982</v>
          </cell>
          <cell r="AS126">
            <v>22.819000599999988</v>
          </cell>
          <cell r="AT126">
            <v>23.78</v>
          </cell>
          <cell r="AV126">
            <v>25.41249011</v>
          </cell>
          <cell r="AW126">
            <v>26.117327420000017</v>
          </cell>
          <cell r="AY126">
            <v>47.225139240000019</v>
          </cell>
          <cell r="AZ126">
            <v>46.76733830999995</v>
          </cell>
          <cell r="BA126">
            <v>93.992477549999961</v>
          </cell>
          <cell r="BC126">
            <v>46.019659549999986</v>
          </cell>
          <cell r="BD126">
            <v>49.897327420000018</v>
          </cell>
          <cell r="BE126">
            <v>95.916986970000011</v>
          </cell>
          <cell r="BG126">
            <v>26.117327420000017</v>
          </cell>
          <cell r="BJ126">
            <v>26.117327420000017</v>
          </cell>
          <cell r="BM126">
            <v>100.91790827000001</v>
          </cell>
          <cell r="BO126">
            <v>23.511846999999999</v>
          </cell>
          <cell r="BP126">
            <v>22.852653</v>
          </cell>
          <cell r="BQ126">
            <v>23.485669000000001</v>
          </cell>
          <cell r="BR126">
            <v>22.044076</v>
          </cell>
          <cell r="BV126">
            <v>24.783486069999995</v>
          </cell>
          <cell r="BW126">
            <v>24.604604669999997</v>
          </cell>
        </row>
        <row r="127">
          <cell r="C127" t="str">
            <v>MAC</v>
          </cell>
          <cell r="E127">
            <v>56.426191677057666</v>
          </cell>
          <cell r="F127">
            <v>56.349132018201338</v>
          </cell>
          <cell r="G127">
            <v>47.1935533643952</v>
          </cell>
          <cell r="H127">
            <v>49.791745913000526</v>
          </cell>
          <cell r="J127">
            <v>57.170677435749731</v>
          </cell>
          <cell r="K127">
            <v>57.913855343212362</v>
          </cell>
          <cell r="M127">
            <v>18.252000000000002</v>
          </cell>
          <cell r="N127">
            <v>15.853</v>
          </cell>
          <cell r="O127">
            <v>17.868999999999996</v>
          </cell>
          <cell r="Q127">
            <v>51.974000000000004</v>
          </cell>
          <cell r="S127">
            <v>34.105000000000004</v>
          </cell>
          <cell r="U127">
            <v>53.142000000000003</v>
          </cell>
          <cell r="W127">
            <v>48.820727370699998</v>
          </cell>
          <cell r="Y127">
            <v>47.1935533643952</v>
          </cell>
          <cell r="AA127">
            <v>57.913855343212362</v>
          </cell>
          <cell r="AC127">
            <v>-1.1679999999999993</v>
          </cell>
          <cell r="AD127">
            <v>-2.1978849121222371E-2</v>
          </cell>
          <cell r="AF127">
            <v>3.1532726293000053</v>
          </cell>
          <cell r="AG127">
            <v>6.4588808875315068E-2</v>
          </cell>
          <cell r="AI127">
            <v>4.7804466356048039</v>
          </cell>
          <cell r="AJ127">
            <v>0.10129448398796294</v>
          </cell>
          <cell r="AL127">
            <v>-5.9398553432123578</v>
          </cell>
          <cell r="AM127">
            <v>-0.10256363193248405</v>
          </cell>
          <cell r="AO127">
            <v>17.799474501772924</v>
          </cell>
          <cell r="AP127">
            <v>19.251999272099301</v>
          </cell>
          <cell r="AR127">
            <v>55.303473773872227</v>
          </cell>
          <cell r="AS127">
            <v>53.356999272099301</v>
          </cell>
          <cell r="AT127">
            <v>51.974000000000004</v>
          </cell>
          <cell r="AV127">
            <v>48.820727370699998</v>
          </cell>
          <cell r="AW127">
            <v>48.323082606500087</v>
          </cell>
          <cell r="AY127">
            <v>112.775323695259</v>
          </cell>
          <cell r="AZ127">
            <v>96.985299277395725</v>
          </cell>
          <cell r="BA127">
            <v>209.76062297265474</v>
          </cell>
          <cell r="BC127">
            <v>115.08453277896209</v>
          </cell>
          <cell r="BD127">
            <v>100.29708260650008</v>
          </cell>
          <cell r="BE127">
            <v>215.38161538546217</v>
          </cell>
          <cell r="BG127">
            <v>48.323082606500087</v>
          </cell>
          <cell r="BJ127">
            <v>48.323082606500087</v>
          </cell>
          <cell r="BM127">
            <v>212.74301287250009</v>
          </cell>
          <cell r="BO127">
            <v>60.82385532684502</v>
          </cell>
          <cell r="BP127">
            <v>56.912890034489912</v>
          </cell>
          <cell r="BQ127">
            <v>52.333868103840068</v>
          </cell>
          <cell r="BR127">
            <v>49.802072617836863</v>
          </cell>
          <cell r="BV127">
            <v>57.863195070999993</v>
          </cell>
          <cell r="BW127">
            <v>57.736007824300003</v>
          </cell>
        </row>
        <row r="128">
          <cell r="C128" t="str">
            <v>CST</v>
          </cell>
          <cell r="E128">
            <v>20.174500327852499</v>
          </cell>
          <cell r="F128">
            <v>23.855042479018699</v>
          </cell>
          <cell r="G128">
            <v>24.282159084769866</v>
          </cell>
          <cell r="H128">
            <v>22.651950207801669</v>
          </cell>
          <cell r="J128">
            <v>22.038738860896832</v>
          </cell>
          <cell r="K128">
            <v>24.920239143388024</v>
          </cell>
          <cell r="M128">
            <v>9.0877258064516173</v>
          </cell>
          <cell r="N128">
            <v>7.9219354838709686</v>
          </cell>
          <cell r="O128">
            <v>8.083338709677415</v>
          </cell>
          <cell r="Q128">
            <v>25.093000000000004</v>
          </cell>
          <cell r="S128">
            <v>17.009661290322587</v>
          </cell>
          <cell r="U128">
            <v>25.879679999999997</v>
          </cell>
          <cell r="W128">
            <v>28.795848049999982</v>
          </cell>
          <cell r="Y128">
            <v>24.282159084769866</v>
          </cell>
          <cell r="AA128">
            <v>24.920239143388024</v>
          </cell>
          <cell r="AC128">
            <v>-0.78667999999999338</v>
          </cell>
          <cell r="AD128">
            <v>-3.0397593787867296E-2</v>
          </cell>
          <cell r="AF128">
            <v>-3.7028480499999787</v>
          </cell>
          <cell r="AG128">
            <v>-0.12858965096532315</v>
          </cell>
          <cell r="AI128">
            <v>0.81084091523013768</v>
          </cell>
          <cell r="AJ128">
            <v>3.3392455440204624E-2</v>
          </cell>
          <cell r="AL128">
            <v>0.17276085661197982</v>
          </cell>
          <cell r="AM128">
            <v>6.932552116291295E-3</v>
          </cell>
          <cell r="AO128">
            <v>7.5053348291100708</v>
          </cell>
          <cell r="AP128">
            <v>7.8514088730684</v>
          </cell>
          <cell r="AR128">
            <v>24.444469508630085</v>
          </cell>
          <cell r="AS128">
            <v>24.861070163390988</v>
          </cell>
          <cell r="AT128">
            <v>25.093000000000004</v>
          </cell>
          <cell r="AV128">
            <v>28.795848049999982</v>
          </cell>
          <cell r="AW128">
            <v>27.201731770000041</v>
          </cell>
          <cell r="AY128">
            <v>44.029542806871198</v>
          </cell>
          <cell r="AZ128">
            <v>46.934109292571534</v>
          </cell>
          <cell r="BA128">
            <v>90.963652099442726</v>
          </cell>
          <cell r="BC128">
            <v>46.958978004284859</v>
          </cell>
          <cell r="BD128">
            <v>52.294731770000041</v>
          </cell>
          <cell r="BE128">
            <v>99.2537097742849</v>
          </cell>
          <cell r="BG128">
            <v>27.201731770000041</v>
          </cell>
          <cell r="BJ128">
            <v>27.201731770000041</v>
          </cell>
          <cell r="BM128">
            <v>107.15949623000003</v>
          </cell>
          <cell r="BO128">
            <v>13.37133900844</v>
          </cell>
          <cell r="BP128">
            <v>15.379922485822</v>
          </cell>
          <cell r="BQ128">
            <v>16.769343018112998</v>
          </cell>
          <cell r="BR128">
            <v>17.636043032330008</v>
          </cell>
          <cell r="BV128">
            <v>22.990104000000002</v>
          </cell>
          <cell r="BW128">
            <v>28.171812410000008</v>
          </cell>
        </row>
        <row r="129">
          <cell r="C129" t="str">
            <v>IndustrialAdj</v>
          </cell>
          <cell r="E129">
            <v>0</v>
          </cell>
          <cell r="F129">
            <v>0</v>
          </cell>
          <cell r="G129">
            <v>0</v>
          </cell>
          <cell r="H129">
            <v>0</v>
          </cell>
          <cell r="J129">
            <v>0</v>
          </cell>
          <cell r="K129">
            <v>0</v>
          </cell>
          <cell r="Q129">
            <v>0</v>
          </cell>
          <cell r="S129">
            <v>0</v>
          </cell>
          <cell r="U129">
            <v>0</v>
          </cell>
          <cell r="W129">
            <v>23.925000000000001</v>
          </cell>
          <cell r="Y129">
            <v>0</v>
          </cell>
          <cell r="AA129">
            <v>0</v>
          </cell>
          <cell r="AC129">
            <v>0</v>
          </cell>
          <cell r="AD129" t="str">
            <v>n/a</v>
          </cell>
          <cell r="AF129">
            <v>-23.925000000000001</v>
          </cell>
          <cell r="AG129">
            <v>-1</v>
          </cell>
          <cell r="AI129">
            <v>0</v>
          </cell>
          <cell r="AJ129" t="str">
            <v>n/a</v>
          </cell>
          <cell r="AL129">
            <v>0</v>
          </cell>
          <cell r="AM129" t="str">
            <v>n/a</v>
          </cell>
          <cell r="AO129">
            <v>0</v>
          </cell>
          <cell r="AP129">
            <v>0</v>
          </cell>
          <cell r="AR129">
            <v>0</v>
          </cell>
          <cell r="AS129">
            <v>0</v>
          </cell>
          <cell r="AT129">
            <v>0</v>
          </cell>
          <cell r="AV129">
            <v>23.925000000000001</v>
          </cell>
          <cell r="AW129">
            <v>23.95</v>
          </cell>
          <cell r="AY129">
            <v>0</v>
          </cell>
          <cell r="AZ129">
            <v>0</v>
          </cell>
          <cell r="BA129">
            <v>0</v>
          </cell>
          <cell r="BC129">
            <v>0</v>
          </cell>
          <cell r="BD129">
            <v>0</v>
          </cell>
          <cell r="BE129">
            <v>0</v>
          </cell>
          <cell r="BG129">
            <v>23.95</v>
          </cell>
          <cell r="BH129">
            <v>-23.95</v>
          </cell>
          <cell r="BJ129">
            <v>0</v>
          </cell>
          <cell r="BM129">
            <v>71.8</v>
          </cell>
          <cell r="BO129">
            <v>0</v>
          </cell>
          <cell r="BP129">
            <v>0</v>
          </cell>
          <cell r="BQ129">
            <v>0</v>
          </cell>
          <cell r="BR129">
            <v>0</v>
          </cell>
          <cell r="BV129">
            <v>0</v>
          </cell>
          <cell r="BW129">
            <v>23.925000000000001</v>
          </cell>
        </row>
        <row r="130">
          <cell r="M130">
            <v>-0.1</v>
          </cell>
          <cell r="N130">
            <v>-0.13333333333333333</v>
          </cell>
          <cell r="O130">
            <v>-0.13333333333333333</v>
          </cell>
          <cell r="Q130">
            <v>-0.3666666666666667</v>
          </cell>
          <cell r="S130">
            <v>-0.23333333333333334</v>
          </cell>
          <cell r="U130">
            <v>-0.4</v>
          </cell>
          <cell r="BJ130">
            <v>0</v>
          </cell>
        </row>
        <row r="131">
          <cell r="C131" t="str">
            <v>INDUSTRIAL</v>
          </cell>
          <cell r="E131">
            <v>355.10166381122718</v>
          </cell>
          <cell r="F131">
            <v>354.44929625032177</v>
          </cell>
          <cell r="G131">
            <v>337.9202442594646</v>
          </cell>
          <cell r="H131">
            <v>343.65606560317696</v>
          </cell>
          <cell r="J131">
            <v>460.25963296508144</v>
          </cell>
          <cell r="K131">
            <v>470.74786494291317</v>
          </cell>
          <cell r="M131">
            <v>159.01381531191794</v>
          </cell>
          <cell r="N131">
            <v>125.35913319867279</v>
          </cell>
          <cell r="O131">
            <v>166.76981738633521</v>
          </cell>
          <cell r="P131">
            <v>6.6</v>
          </cell>
          <cell r="Q131">
            <v>457.74276589692596</v>
          </cell>
          <cell r="S131">
            <v>284.37294851059073</v>
          </cell>
          <cell r="U131">
            <v>443.11813443008288</v>
          </cell>
          <cell r="W131">
            <v>476.17616105678928</v>
          </cell>
          <cell r="Y131">
            <v>337.9202442594646</v>
          </cell>
          <cell r="AA131">
            <v>470.74786494291317</v>
          </cell>
          <cell r="AC131">
            <v>14.624631466843084</v>
          </cell>
          <cell r="AD131">
            <v>3.3003910990130385E-2</v>
          </cell>
          <cell r="AF131">
            <v>-18.433395159863323</v>
          </cell>
          <cell r="AG131">
            <v>-3.8711293566132426E-2</v>
          </cell>
          <cell r="AI131">
            <v>119.82252163746136</v>
          </cell>
          <cell r="AJ131">
            <v>0.35458817183340541</v>
          </cell>
          <cell r="AL131">
            <v>-13.005099045987208</v>
          </cell>
          <cell r="AM131">
            <v>-2.7626464216814483E-2</v>
          </cell>
          <cell r="AO131">
            <v>139.44687105888127</v>
          </cell>
          <cell r="AP131">
            <v>163.99335711830031</v>
          </cell>
          <cell r="AR131">
            <v>462.45404348909949</v>
          </cell>
          <cell r="AS131">
            <v>448.36630562889104</v>
          </cell>
          <cell r="AT131">
            <v>457.74276589692596</v>
          </cell>
          <cell r="AV131">
            <v>476.17616105678928</v>
          </cell>
          <cell r="AW131">
            <v>488.39767670113753</v>
          </cell>
          <cell r="AY131">
            <v>709.55096006154895</v>
          </cell>
          <cell r="AZ131">
            <v>681.57630986264155</v>
          </cell>
          <cell r="BA131">
            <v>1391.1272699241904</v>
          </cell>
          <cell r="BC131">
            <v>931.00749790799455</v>
          </cell>
          <cell r="BD131">
            <v>922.19044259806356</v>
          </cell>
          <cell r="BE131">
            <v>1853.1979405060581</v>
          </cell>
          <cell r="BG131">
            <v>488.39767670113753</v>
          </cell>
          <cell r="BH131">
            <v>-23.95</v>
          </cell>
          <cell r="BJ131">
            <v>464.44767670113754</v>
          </cell>
          <cell r="BM131">
            <v>1922.3374326515477</v>
          </cell>
          <cell r="BO131">
            <v>319.2559039495394</v>
          </cell>
          <cell r="BP131">
            <v>324.80550720046199</v>
          </cell>
          <cell r="BQ131">
            <v>328.46368254863188</v>
          </cell>
          <cell r="BR131">
            <v>335.88277318839465</v>
          </cell>
          <cell r="BV131">
            <v>458.34939501307451</v>
          </cell>
          <cell r="BW131">
            <v>499.41419988054633</v>
          </cell>
        </row>
        <row r="133">
          <cell r="C133" t="str">
            <v>MAS_SI</v>
          </cell>
          <cell r="E133">
            <v>108.53169468087052</v>
          </cell>
          <cell r="F133">
            <v>117.5710326432782</v>
          </cell>
          <cell r="G133">
            <v>123.69866450493562</v>
          </cell>
          <cell r="H133">
            <v>120.26963916276974</v>
          </cell>
          <cell r="J133">
            <v>117.67596604693541</v>
          </cell>
          <cell r="K133">
            <v>128.54892816296174</v>
          </cell>
          <cell r="M133">
            <v>41.001000000000005</v>
          </cell>
          <cell r="N133">
            <v>41.193000000000005</v>
          </cell>
          <cell r="O133">
            <v>47.470999999999997</v>
          </cell>
          <cell r="P133">
            <v>0</v>
          </cell>
          <cell r="Q133">
            <v>129.66500000000002</v>
          </cell>
          <cell r="S133">
            <v>82.194000000000017</v>
          </cell>
          <cell r="U133">
            <v>126.4</v>
          </cell>
          <cell r="W133">
            <v>129.60686745802431</v>
          </cell>
          <cell r="Y133">
            <v>123.69866450493562</v>
          </cell>
          <cell r="AA133">
            <v>128.54892816296174</v>
          </cell>
          <cell r="AC133">
            <v>3.2650000000000148</v>
          </cell>
          <cell r="AD133">
            <v>2.5830696202531762E-2</v>
          </cell>
          <cell r="AF133">
            <v>5.8132541975709273E-2</v>
          </cell>
          <cell r="AG133">
            <v>4.4852979719254936E-4</v>
          </cell>
          <cell r="AI133">
            <v>5.9663354950643992</v>
          </cell>
          <cell r="AJ133">
            <v>4.8232820612435473E-2</v>
          </cell>
          <cell r="AL133">
            <v>1.1160718370382767</v>
          </cell>
          <cell r="AM133">
            <v>8.6820781237742419E-3</v>
          </cell>
          <cell r="AO133">
            <v>37.867045891008466</v>
          </cell>
          <cell r="AP133">
            <v>48.494458868895265</v>
          </cell>
          <cell r="AR133">
            <v>127.36250475990374</v>
          </cell>
          <cell r="AS133">
            <v>130.68845886889528</v>
          </cell>
          <cell r="AT133">
            <v>129.66500000000002</v>
          </cell>
          <cell r="AV133">
            <v>129.60686745802431</v>
          </cell>
          <cell r="AW133">
            <v>127.10704709632343</v>
          </cell>
          <cell r="AY133">
            <v>226.1027273241487</v>
          </cell>
          <cell r="AZ133">
            <v>243.96830366770536</v>
          </cell>
          <cell r="BA133">
            <v>470.07103099185406</v>
          </cell>
          <cell r="BC133">
            <v>246.22489420989717</v>
          </cell>
          <cell r="BD133">
            <v>256.77204709632343</v>
          </cell>
          <cell r="BE133">
            <v>502.99694130622061</v>
          </cell>
          <cell r="BG133">
            <v>127.10704709632343</v>
          </cell>
          <cell r="BJ133">
            <v>127.10704709632343</v>
          </cell>
          <cell r="BM133">
            <v>503.56715465388874</v>
          </cell>
          <cell r="BO133">
            <v>68.007803809530984</v>
          </cell>
          <cell r="BP133">
            <v>82.808718756428021</v>
          </cell>
          <cell r="BQ133">
            <v>82.381541476462985</v>
          </cell>
          <cell r="BR133">
            <v>83.256232418345036</v>
          </cell>
          <cell r="BV133">
            <v>119.45512389539549</v>
          </cell>
          <cell r="BW133">
            <v>127.39811620414552</v>
          </cell>
        </row>
        <row r="134">
          <cell r="C134" t="str">
            <v>Access</v>
          </cell>
          <cell r="E134">
            <v>45.008218215740996</v>
          </cell>
          <cell r="F134">
            <v>49.535716900953439</v>
          </cell>
          <cell r="G134">
            <v>50.130266599438023</v>
          </cell>
          <cell r="H134">
            <v>51.510096071119818</v>
          </cell>
          <cell r="J134">
            <v>50.561657298894893</v>
          </cell>
          <cell r="K134">
            <v>55.888426122627806</v>
          </cell>
          <cell r="M134">
            <v>18.899999999999999</v>
          </cell>
          <cell r="N134">
            <v>17.8</v>
          </cell>
          <cell r="O134">
            <v>18.899999999999999</v>
          </cell>
          <cell r="P134">
            <v>0</v>
          </cell>
          <cell r="Q134">
            <v>55.6</v>
          </cell>
          <cell r="S134">
            <v>36.700000000000003</v>
          </cell>
          <cell r="U134">
            <v>52.6</v>
          </cell>
          <cell r="W134">
            <v>52.607969076396301</v>
          </cell>
          <cell r="Y134">
            <v>50.130266599438023</v>
          </cell>
          <cell r="AA134">
            <v>55.888426122627806</v>
          </cell>
          <cell r="AC134">
            <v>3</v>
          </cell>
          <cell r="AD134">
            <v>5.7034220532319393E-2</v>
          </cell>
          <cell r="AF134">
            <v>2.9920309236036999</v>
          </cell>
          <cell r="AG134">
            <v>5.6874100561812774E-2</v>
          </cell>
          <cell r="AI134">
            <v>5.469733400561978</v>
          </cell>
          <cell r="AJ134">
            <v>0.10911039919790284</v>
          </cell>
          <cell r="AL134">
            <v>-0.2884261226278042</v>
          </cell>
          <cell r="AM134">
            <v>-5.1607487030490519E-3</v>
          </cell>
          <cell r="AO134">
            <v>16.666679262391554</v>
          </cell>
          <cell r="AP134">
            <v>20.548864284866692</v>
          </cell>
          <cell r="AR134">
            <v>56.115543547258248</v>
          </cell>
          <cell r="AS134">
            <v>57.248864284866698</v>
          </cell>
          <cell r="AT134">
            <v>55.6</v>
          </cell>
          <cell r="AV134">
            <v>52.607969076396301</v>
          </cell>
          <cell r="AW134">
            <v>52.100786983875722</v>
          </cell>
          <cell r="AY134">
            <v>94.543935116694428</v>
          </cell>
          <cell r="AZ134">
            <v>101.64036267055783</v>
          </cell>
          <cell r="BA134">
            <v>196.18429778725226</v>
          </cell>
          <cell r="BC134">
            <v>106.45008342152269</v>
          </cell>
          <cell r="BD134">
            <v>109.37078698387572</v>
          </cell>
          <cell r="BE134">
            <v>215.82087040539841</v>
          </cell>
          <cell r="BG134">
            <v>52.100786983875722</v>
          </cell>
          <cell r="BH134">
            <v>1.67</v>
          </cell>
          <cell r="BJ134">
            <v>53.770786983875723</v>
          </cell>
          <cell r="BM134">
            <v>203.80910482540722</v>
          </cell>
          <cell r="BO134">
            <v>49.024654758535007</v>
          </cell>
          <cell r="BP134">
            <v>52.038389552509003</v>
          </cell>
          <cell r="BQ134">
            <v>46.893568139464023</v>
          </cell>
          <cell r="BR134">
            <v>49.066310849784969</v>
          </cell>
          <cell r="BV134">
            <v>47.300444998980069</v>
          </cell>
          <cell r="BW134">
            <v>51.799903766155118</v>
          </cell>
        </row>
        <row r="135">
          <cell r="C135" t="str">
            <v>STI</v>
          </cell>
          <cell r="E135">
            <v>6.4745574600000015</v>
          </cell>
          <cell r="F135">
            <v>6.7460273599999985</v>
          </cell>
          <cell r="G135">
            <v>6.7118928199999965</v>
          </cell>
          <cell r="H135">
            <v>6.1504135799999942</v>
          </cell>
          <cell r="J135">
            <v>6.7457932400000002</v>
          </cell>
          <cell r="K135">
            <v>7.2222434299999998</v>
          </cell>
          <cell r="M135">
            <v>2.3475839999999999</v>
          </cell>
          <cell r="N135">
            <v>2.2057760000000002</v>
          </cell>
          <cell r="O135">
            <v>2.4761600000000001</v>
          </cell>
          <cell r="Q135">
            <v>7.0295199999999998</v>
          </cell>
          <cell r="S135">
            <v>4.5533599999999996</v>
          </cell>
          <cell r="U135">
            <v>7.1442579999999998</v>
          </cell>
          <cell r="W135">
            <v>7.1442583285782968</v>
          </cell>
          <cell r="Y135">
            <v>6.7118928199999965</v>
          </cell>
          <cell r="AA135">
            <v>7.2222434299999998</v>
          </cell>
          <cell r="AC135">
            <v>-0.11473800000000001</v>
          </cell>
          <cell r="AD135">
            <v>-1.6060170279404803E-2</v>
          </cell>
          <cell r="AF135">
            <v>-0.11473832857829702</v>
          </cell>
          <cell r="AG135">
            <v>-1.6060215532705951E-2</v>
          </cell>
          <cell r="AI135">
            <v>0.31762718000000323</v>
          </cell>
          <cell r="AJ135">
            <v>4.7323041132829563E-2</v>
          </cell>
          <cell r="AL135">
            <v>-0.19272343000000003</v>
          </cell>
          <cell r="AM135">
            <v>-2.6684704256776905E-2</v>
          </cell>
          <cell r="AO135">
            <v>2.4650999500000013</v>
          </cell>
          <cell r="AP135">
            <v>2.31571609</v>
          </cell>
          <cell r="AR135">
            <v>7.1284000400000007</v>
          </cell>
          <cell r="AS135">
            <v>6.8690760900000001</v>
          </cell>
          <cell r="AT135">
            <v>7.0295199999999998</v>
          </cell>
          <cell r="AV135">
            <v>7.1442583285782968</v>
          </cell>
          <cell r="AW135">
            <v>6.505604555734001</v>
          </cell>
          <cell r="AY135">
            <v>13.220584819999999</v>
          </cell>
          <cell r="AZ135">
            <v>12.862306399999991</v>
          </cell>
          <cell r="BA135">
            <v>26.08289121999999</v>
          </cell>
          <cell r="BC135">
            <v>13.96803667</v>
          </cell>
          <cell r="BD135">
            <v>13.535124555734001</v>
          </cell>
          <cell r="BE135">
            <v>27.503161225734001</v>
          </cell>
          <cell r="BG135">
            <v>6.505604555734001</v>
          </cell>
          <cell r="BJ135">
            <v>6.505604555734001</v>
          </cell>
          <cell r="BM135">
            <v>27.675602548861299</v>
          </cell>
          <cell r="BO135">
            <v>6.038837</v>
          </cell>
          <cell r="BP135">
            <v>6.6408430000000003</v>
          </cell>
          <cell r="BQ135">
            <v>6.5676110000000003</v>
          </cell>
          <cell r="BR135">
            <v>6.3646779999999996</v>
          </cell>
          <cell r="BV135">
            <v>6.9008651445396296</v>
          </cell>
          <cell r="BW135">
            <v>7.1248745200093708</v>
          </cell>
        </row>
        <row r="136">
          <cell r="C136" t="str">
            <v>Blick</v>
          </cell>
          <cell r="E136">
            <v>29.932918194142506</v>
          </cell>
          <cell r="F136">
            <v>29.428000370482057</v>
          </cell>
          <cell r="G136">
            <v>27.896840406166241</v>
          </cell>
          <cell r="H136">
            <v>29.44485968364328</v>
          </cell>
          <cell r="J136">
            <v>30.043428182358888</v>
          </cell>
          <cell r="K136">
            <v>29.128682753141234</v>
          </cell>
          <cell r="M136">
            <v>8.7140000000000004</v>
          </cell>
          <cell r="N136">
            <v>10.065</v>
          </cell>
          <cell r="O136">
            <v>10.619</v>
          </cell>
          <cell r="Q136">
            <v>29.398</v>
          </cell>
          <cell r="S136">
            <v>18.779</v>
          </cell>
          <cell r="U136">
            <v>30.367000000000001</v>
          </cell>
          <cell r="W136">
            <v>28.785102288839877</v>
          </cell>
          <cell r="Y136">
            <v>27.896840406166241</v>
          </cell>
          <cell r="AA136">
            <v>29.128682753141234</v>
          </cell>
          <cell r="AC136">
            <v>-0.96900000000000119</v>
          </cell>
          <cell r="AD136">
            <v>-3.1909638752593311E-2</v>
          </cell>
          <cell r="AF136">
            <v>0.61289771116012304</v>
          </cell>
          <cell r="AG136">
            <v>2.129218458250004E-2</v>
          </cell>
          <cell r="AI136">
            <v>1.5011595938337585</v>
          </cell>
          <cell r="AJ136">
            <v>5.3811097313441497E-2</v>
          </cell>
          <cell r="AL136">
            <v>0.26931724685876546</v>
          </cell>
          <cell r="AM136">
            <v>9.2457750026379865E-3</v>
          </cell>
          <cell r="AO136">
            <v>9.5929626949030684</v>
          </cell>
          <cell r="AP136">
            <v>11.370672557161674</v>
          </cell>
          <cell r="AR136">
            <v>29.677635252064739</v>
          </cell>
          <cell r="AS136">
            <v>30.149672557161672</v>
          </cell>
          <cell r="AT136">
            <v>29.398</v>
          </cell>
          <cell r="AV136">
            <v>28.785102288839877</v>
          </cell>
          <cell r="AW136">
            <v>29.458135933409199</v>
          </cell>
          <cell r="AY136">
            <v>59.360918564624562</v>
          </cell>
          <cell r="AZ136">
            <v>57.341700089809521</v>
          </cell>
          <cell r="BA136">
            <v>116.70261865443408</v>
          </cell>
          <cell r="BC136">
            <v>59.172110935500122</v>
          </cell>
          <cell r="BD136">
            <v>58.856135933409199</v>
          </cell>
          <cell r="BE136">
            <v>118.02824686890932</v>
          </cell>
          <cell r="BG136">
            <v>29.458135933409199</v>
          </cell>
          <cell r="BJ136">
            <v>29.458135933409199</v>
          </cell>
          <cell r="BM136">
            <v>116.73441322151474</v>
          </cell>
          <cell r="BO136">
            <v>29.715322476445998</v>
          </cell>
          <cell r="BP136">
            <v>30.149382027564009</v>
          </cell>
          <cell r="BQ136">
            <v>31.304974372955009</v>
          </cell>
          <cell r="BR136">
            <v>31.644011704065054</v>
          </cell>
          <cell r="BV136">
            <v>29.544332386177544</v>
          </cell>
          <cell r="BW136">
            <v>28.946842613088126</v>
          </cell>
        </row>
        <row r="137">
          <cell r="C137" t="str">
            <v>SecurityAsia</v>
          </cell>
          <cell r="E137">
            <v>0</v>
          </cell>
          <cell r="F137">
            <v>1.78744818298916</v>
          </cell>
          <cell r="G137">
            <v>3.9811779899804809</v>
          </cell>
          <cell r="H137">
            <v>3.8683768796175459</v>
          </cell>
          <cell r="J137">
            <v>2.8285326708140004</v>
          </cell>
          <cell r="K137">
            <v>2.8669450091640285</v>
          </cell>
          <cell r="M137">
            <v>0.70499999999999996</v>
          </cell>
          <cell r="N137">
            <v>0.85399999999999998</v>
          </cell>
          <cell r="O137">
            <v>0.86899999999999999</v>
          </cell>
          <cell r="Q137">
            <v>2.4279999999999999</v>
          </cell>
          <cell r="S137">
            <v>1.5589999999999999</v>
          </cell>
          <cell r="U137">
            <v>2.2599999999999998</v>
          </cell>
          <cell r="W137">
            <v>4.7625373677000002</v>
          </cell>
          <cell r="Y137">
            <v>3.9811779899804809</v>
          </cell>
          <cell r="AA137">
            <v>2.8669450091640285</v>
          </cell>
          <cell r="AC137">
            <v>0.16800000000000015</v>
          </cell>
          <cell r="AD137">
            <v>7.4336283185840776E-2</v>
          </cell>
          <cell r="AF137">
            <v>-2.3345373677000003</v>
          </cell>
          <cell r="AG137">
            <v>-0.49018772714164172</v>
          </cell>
          <cell r="AI137">
            <v>-1.553177989980481</v>
          </cell>
          <cell r="AJ137">
            <v>-0.39013025639381071</v>
          </cell>
          <cell r="AL137">
            <v>-0.43894500916402857</v>
          </cell>
          <cell r="AM137">
            <v>-0.15310548607000327</v>
          </cell>
          <cell r="AO137">
            <v>0.98444583109165029</v>
          </cell>
          <cell r="AP137">
            <v>1.1695470924764984</v>
          </cell>
          <cell r="AR137">
            <v>2.8589929235681488</v>
          </cell>
          <cell r="AS137">
            <v>2.7285470924764983</v>
          </cell>
          <cell r="AT137">
            <v>2.4279999999999999</v>
          </cell>
          <cell r="AV137">
            <v>4.7625373677000002</v>
          </cell>
          <cell r="AW137">
            <v>4.7517033930000014</v>
          </cell>
          <cell r="AY137">
            <v>1.78744818298916</v>
          </cell>
          <cell r="AZ137">
            <v>7.8495548695980268</v>
          </cell>
          <cell r="BA137">
            <v>9.6370030525871861</v>
          </cell>
          <cell r="BC137">
            <v>5.6954776799780289</v>
          </cell>
          <cell r="BD137">
            <v>7.1797033930000014</v>
          </cell>
          <cell r="BE137">
            <v>12.87518107297803</v>
          </cell>
          <cell r="BG137">
            <v>4.7517033930000014</v>
          </cell>
          <cell r="BJ137">
            <v>4.7517033930000014</v>
          </cell>
          <cell r="BM137">
            <v>17.878150892700003</v>
          </cell>
          <cell r="BO137">
            <v>0</v>
          </cell>
          <cell r="BP137">
            <v>0</v>
          </cell>
          <cell r="BQ137">
            <v>0</v>
          </cell>
          <cell r="BR137">
            <v>0</v>
          </cell>
          <cell r="BV137">
            <v>3.67724283</v>
          </cell>
          <cell r="BW137">
            <v>4.686667302</v>
          </cell>
        </row>
        <row r="138">
          <cell r="M138">
            <v>-0.1</v>
          </cell>
          <cell r="N138">
            <v>-9.9999999999999992E-2</v>
          </cell>
          <cell r="O138">
            <v>-9.9999999999999992E-2</v>
          </cell>
          <cell r="Q138">
            <v>-0.3</v>
          </cell>
          <cell r="S138">
            <v>-0.2</v>
          </cell>
          <cell r="U138">
            <v>0</v>
          </cell>
          <cell r="BJ138">
            <v>0</v>
          </cell>
        </row>
        <row r="139">
          <cell r="C139" t="str">
            <v>SECURITY</v>
          </cell>
          <cell r="E139">
            <v>189.90146523805029</v>
          </cell>
          <cell r="F139">
            <v>205.33136874770236</v>
          </cell>
          <cell r="G139">
            <v>212.70171257674485</v>
          </cell>
          <cell r="H139">
            <v>210.60159667987634</v>
          </cell>
          <cell r="J139">
            <v>208.02686917365781</v>
          </cell>
          <cell r="K139">
            <v>223.76287797005645</v>
          </cell>
          <cell r="M139">
            <v>71.567584000000011</v>
          </cell>
          <cell r="N139">
            <v>72.017776000000012</v>
          </cell>
          <cell r="O139">
            <v>80.235160000000008</v>
          </cell>
          <cell r="P139">
            <v>0</v>
          </cell>
          <cell r="Q139">
            <v>223.82052000000004</v>
          </cell>
          <cell r="S139">
            <v>143.58536000000004</v>
          </cell>
          <cell r="U139">
            <v>218.77125799999999</v>
          </cell>
          <cell r="W139">
            <v>222.99540044133812</v>
          </cell>
          <cell r="Y139">
            <v>212.70171257674485</v>
          </cell>
          <cell r="AA139">
            <v>223.76287797005645</v>
          </cell>
          <cell r="AC139">
            <v>5.0492620000000557</v>
          </cell>
          <cell r="AD139">
            <v>2.3080097660726783E-2</v>
          </cell>
          <cell r="AF139">
            <v>0.82511955866192466</v>
          </cell>
          <cell r="AG139">
            <v>3.7001640259346213E-3</v>
          </cell>
          <cell r="AI139">
            <v>11.118807423255191</v>
          </cell>
          <cell r="AJ139">
            <v>5.2274179124173328E-2</v>
          </cell>
          <cell r="AL139">
            <v>5.7642029943593798E-2</v>
          </cell>
          <cell r="AM139">
            <v>2.5760318452512643E-4</v>
          </cell>
          <cell r="AO139">
            <v>67.487724625194545</v>
          </cell>
          <cell r="AP139">
            <v>83.967409306936446</v>
          </cell>
          <cell r="AR139">
            <v>223.022717932131</v>
          </cell>
          <cell r="AS139">
            <v>227.55276930693648</v>
          </cell>
          <cell r="AT139">
            <v>223.82052000000004</v>
          </cell>
          <cell r="AV139">
            <v>222.99540044133812</v>
          </cell>
          <cell r="AW139">
            <v>220.08094206854247</v>
          </cell>
          <cell r="AY139">
            <v>395.23283398575268</v>
          </cell>
          <cell r="AZ139">
            <v>423.30330925662122</v>
          </cell>
          <cell r="BA139">
            <v>818.5361432423739</v>
          </cell>
          <cell r="BC139">
            <v>431.78974714371429</v>
          </cell>
          <cell r="BD139">
            <v>445.57146206854247</v>
          </cell>
          <cell r="BE139">
            <v>877.36120921225677</v>
          </cell>
          <cell r="BG139">
            <v>220.08094206854247</v>
          </cell>
          <cell r="BH139">
            <v>1.67</v>
          </cell>
          <cell r="BJ139">
            <v>221.75094206854246</v>
          </cell>
          <cell r="BM139">
            <v>869.75043447407154</v>
          </cell>
          <cell r="BO139">
            <v>152.8001130445119</v>
          </cell>
          <cell r="BP139">
            <v>171.41098254763639</v>
          </cell>
          <cell r="BQ139">
            <v>167.45950465897758</v>
          </cell>
          <cell r="BR139">
            <v>170.64215961281366</v>
          </cell>
          <cell r="BV139">
            <v>206.71065469579369</v>
          </cell>
          <cell r="BW139">
            <v>219.9634372683972</v>
          </cell>
        </row>
        <row r="141">
          <cell r="C141" t="str">
            <v>Eliminations</v>
          </cell>
          <cell r="E141">
            <v>-16.86838336248249</v>
          </cell>
          <cell r="F141">
            <v>-14.403562875773474</v>
          </cell>
          <cell r="G141">
            <v>-12.855330105129127</v>
          </cell>
          <cell r="H141">
            <v>-15.5858889416495</v>
          </cell>
          <cell r="J141">
            <v>-14.928291321258648</v>
          </cell>
          <cell r="K141">
            <v>-33.732103402701028</v>
          </cell>
          <cell r="M141">
            <v>-8.8617784403592186</v>
          </cell>
          <cell r="N141">
            <v>-5.713149254311273</v>
          </cell>
          <cell r="O141">
            <v>-7.1671355530031668</v>
          </cell>
          <cell r="Q141">
            <v>-21.742063247673659</v>
          </cell>
          <cell r="S141">
            <v>-14.574927694670492</v>
          </cell>
          <cell r="U141">
            <v>-10.930550000000002</v>
          </cell>
          <cell r="W141">
            <v>-11.139748832705209</v>
          </cell>
          <cell r="Y141">
            <v>-11.417860657348228</v>
          </cell>
          <cell r="AA141">
            <v>-28.20708205675669</v>
          </cell>
          <cell r="AC141">
            <v>-10.811513247673657</v>
          </cell>
          <cell r="AD141">
            <v>0.98910971979211071</v>
          </cell>
          <cell r="AF141">
            <v>-10.602314414968451</v>
          </cell>
          <cell r="AG141">
            <v>0.95175524818307355</v>
          </cell>
          <cell r="AI141">
            <v>-10.324202590325431</v>
          </cell>
          <cell r="AJ141">
            <v>0.90421515029446886</v>
          </cell>
          <cell r="AL141">
            <v>6.4650188090830305</v>
          </cell>
          <cell r="AM141">
            <v>-0.22919842598658333</v>
          </cell>
          <cell r="AO141">
            <v>-8.6050642045063341</v>
          </cell>
          <cell r="AP141">
            <v>-7.7944985342019208</v>
          </cell>
          <cell r="AR141">
            <v>-25.261341179067472</v>
          </cell>
          <cell r="AS141">
            <v>-22.369426228872413</v>
          </cell>
          <cell r="AT141">
            <v>-21.742063247673659</v>
          </cell>
          <cell r="AV141">
            <v>-11.139748832705209</v>
          </cell>
          <cell r="AW141">
            <v>-11.546178233107184</v>
          </cell>
          <cell r="AY141">
            <v>-31.271946238255964</v>
          </cell>
          <cell r="AZ141">
            <v>-28.441219046778627</v>
          </cell>
          <cell r="BA141">
            <v>-59.713165285034592</v>
          </cell>
          <cell r="BC141">
            <v>-48.660394723959676</v>
          </cell>
          <cell r="BD141">
            <v>-33.28824148078084</v>
          </cell>
          <cell r="BE141">
            <v>-81.948636204740524</v>
          </cell>
          <cell r="BG141">
            <v>-11.546178233107184</v>
          </cell>
          <cell r="BJ141">
            <v>-11.546178233107184</v>
          </cell>
          <cell r="BM141">
            <v>-52.204687948608807</v>
          </cell>
          <cell r="BO141">
            <v>0</v>
          </cell>
          <cell r="BP141">
            <v>0</v>
          </cell>
          <cell r="BQ141">
            <v>0</v>
          </cell>
          <cell r="BR141">
            <v>0</v>
          </cell>
          <cell r="BV141">
            <v>0</v>
          </cell>
          <cell r="BW141">
            <v>0</v>
          </cell>
        </row>
        <row r="143">
          <cell r="C143" t="str">
            <v>1000s</v>
          </cell>
          <cell r="E143">
            <v>796.28083210343596</v>
          </cell>
          <cell r="F143">
            <v>814.61268117850182</v>
          </cell>
          <cell r="G143">
            <v>834.84640476166794</v>
          </cell>
          <cell r="H143">
            <v>839.38108556074383</v>
          </cell>
          <cell r="J143">
            <v>968.66224315940792</v>
          </cell>
          <cell r="K143">
            <v>1017.9639111045915</v>
          </cell>
          <cell r="M143">
            <v>337.57651376125875</v>
          </cell>
          <cell r="N143">
            <v>304.7659695018616</v>
          </cell>
          <cell r="O143">
            <v>385.71730628883205</v>
          </cell>
          <cell r="P143">
            <v>6.6</v>
          </cell>
          <cell r="Q143">
            <v>1034.6597895519524</v>
          </cell>
          <cell r="S143">
            <v>642.34248326312036</v>
          </cell>
          <cell r="U143">
            <v>1014.5044884930978</v>
          </cell>
          <cell r="W143">
            <v>1047.0734442969094</v>
          </cell>
          <cell r="Y143">
            <v>834.84640476166794</v>
          </cell>
          <cell r="AA143">
            <v>1017.9639111045915</v>
          </cell>
          <cell r="AC143">
            <v>20.155301058854548</v>
          </cell>
          <cell r="AD143">
            <v>1.9867138378847769E-2</v>
          </cell>
          <cell r="AF143">
            <v>-12.413654744957057</v>
          </cell>
          <cell r="AG143">
            <v>-1.1855572130656602E-2</v>
          </cell>
          <cell r="AI143">
            <v>199.81338479028443</v>
          </cell>
          <cell r="AJ143">
            <v>0.23934149281906195</v>
          </cell>
          <cell r="AL143">
            <v>16.695878447360883</v>
          </cell>
          <cell r="AM143">
            <v>1.640124788829125E-2</v>
          </cell>
          <cell r="AO143">
            <v>310.16187627422835</v>
          </cell>
          <cell r="AP143">
            <v>364.91349243129707</v>
          </cell>
          <cell r="AR143">
            <v>1012.6518824667842</v>
          </cell>
          <cell r="AS143">
            <v>1007.2559756944174</v>
          </cell>
          <cell r="AT143">
            <v>1034.6597895519524</v>
          </cell>
          <cell r="AV143">
            <v>1047.0734442969094</v>
          </cell>
          <cell r="AW143">
            <v>1063.6319492527093</v>
          </cell>
          <cell r="AY143">
            <v>1610.8935132819379</v>
          </cell>
          <cell r="AZ143">
            <v>1674.2274903224118</v>
          </cell>
          <cell r="BA143">
            <v>3285.1210036043494</v>
          </cell>
          <cell r="BC143">
            <v>1986.6261542639995</v>
          </cell>
          <cell r="BD143">
            <v>2084.1957398156565</v>
          </cell>
          <cell r="BE143">
            <v>4070.821894079656</v>
          </cell>
          <cell r="BG143">
            <v>1063.6319492527093</v>
          </cell>
          <cell r="BH143">
            <v>-14.095998989005436</v>
          </cell>
          <cell r="BJ143">
            <v>1049.5359502637039</v>
          </cell>
          <cell r="BM143">
            <v>4136.7063817964126</v>
          </cell>
          <cell r="BO143">
            <v>722.4550039916835</v>
          </cell>
          <cell r="BP143">
            <v>742.66227349647977</v>
          </cell>
          <cell r="BQ143">
            <v>741.3608812623437</v>
          </cell>
          <cell r="BR143">
            <v>790.88227105610508</v>
          </cell>
          <cell r="BV143">
            <v>977.38653918172099</v>
          </cell>
          <cell r="BW143">
            <v>1048.6144490650734</v>
          </cell>
          <cell r="BZ143">
            <v>35.903634513734744</v>
          </cell>
        </row>
        <row r="145">
          <cell r="C145" t="str">
            <v>NationalHdwr</v>
          </cell>
          <cell r="E145">
            <v>0</v>
          </cell>
          <cell r="F145">
            <v>0</v>
          </cell>
          <cell r="G145">
            <v>0</v>
          </cell>
          <cell r="H145">
            <v>12.876084824100602</v>
          </cell>
          <cell r="J145">
            <v>42.781805889848108</v>
          </cell>
          <cell r="K145">
            <v>48.823284623556205</v>
          </cell>
          <cell r="M145">
            <v>16.739436999999999</v>
          </cell>
          <cell r="N145">
            <v>16.524654000000002</v>
          </cell>
          <cell r="O145">
            <v>16.012658999999999</v>
          </cell>
          <cell r="Q145">
            <v>49.27675</v>
          </cell>
          <cell r="S145">
            <v>33.264091000000001</v>
          </cell>
          <cell r="U145">
            <v>49.037145000000002</v>
          </cell>
          <cell r="W145">
            <v>47.399999700058537</v>
          </cell>
          <cell r="Y145">
            <v>0</v>
          </cell>
          <cell r="AA145">
            <v>48.823284623556205</v>
          </cell>
          <cell r="AC145">
            <v>0.2396049999999974</v>
          </cell>
          <cell r="AD145">
            <v>4.8861939250337142E-3</v>
          </cell>
          <cell r="AF145">
            <v>1.8767502999414631</v>
          </cell>
          <cell r="AG145">
            <v>3.9593888434964385E-2</v>
          </cell>
          <cell r="AI145">
            <v>49.27675</v>
          </cell>
          <cell r="AJ145" t="str">
            <v>n/a</v>
          </cell>
          <cell r="AL145">
            <v>0.45346537644379481</v>
          </cell>
          <cell r="AM145">
            <v>9.2878916267138522E-3</v>
          </cell>
          <cell r="AO145">
            <v>16.721900691558748</v>
          </cell>
          <cell r="AP145">
            <v>18.108694596333251</v>
          </cell>
          <cell r="AR145">
            <v>51.570032287891991</v>
          </cell>
          <cell r="AS145">
            <v>51.372785596333252</v>
          </cell>
          <cell r="AT145">
            <v>49.27675</v>
          </cell>
          <cell r="AV145">
            <v>47.399999700058537</v>
          </cell>
          <cell r="AW145">
            <v>43.30000000059092</v>
          </cell>
          <cell r="AY145">
            <v>0</v>
          </cell>
          <cell r="AZ145">
            <v>12.876084824100602</v>
          </cell>
          <cell r="BA145">
            <v>12.876084824100602</v>
          </cell>
          <cell r="BC145">
            <v>91.605090513404321</v>
          </cell>
          <cell r="BD145">
            <v>94.284067073761662</v>
          </cell>
          <cell r="BE145">
            <v>185.88915758716598</v>
          </cell>
          <cell r="BG145">
            <v>43.30000000059092</v>
          </cell>
          <cell r="BH145">
            <v>1.7073170731707317</v>
          </cell>
          <cell r="BJ145">
            <v>45.007317073761655</v>
          </cell>
          <cell r="BM145">
            <v>184.09999946572702</v>
          </cell>
          <cell r="BO145">
            <v>0</v>
          </cell>
          <cell r="BP145">
            <v>0</v>
          </cell>
          <cell r="BQ145">
            <v>0</v>
          </cell>
          <cell r="BR145">
            <v>0</v>
          </cell>
          <cell r="BV145">
            <v>44.5999998609906</v>
          </cell>
          <cell r="BW145">
            <v>48.799999904086974</v>
          </cell>
        </row>
        <row r="146">
          <cell r="C146" t="str">
            <v>Facom_TOT</v>
          </cell>
          <cell r="E146">
            <v>0</v>
          </cell>
          <cell r="F146">
            <v>0</v>
          </cell>
          <cell r="G146">
            <v>0</v>
          </cell>
          <cell r="H146">
            <v>0</v>
          </cell>
          <cell r="J146">
            <v>120.38373368574464</v>
          </cell>
          <cell r="K146">
            <v>120.67900545160258</v>
          </cell>
          <cell r="M146">
            <v>42.558840000000004</v>
          </cell>
          <cell r="N146">
            <v>19.081250000000001</v>
          </cell>
          <cell r="O146">
            <v>37.817239999999998</v>
          </cell>
          <cell r="P146">
            <v>4</v>
          </cell>
          <cell r="Q146">
            <v>103.45733</v>
          </cell>
          <cell r="S146">
            <v>61.640090000000001</v>
          </cell>
          <cell r="U146">
            <v>95.636737493097883</v>
          </cell>
          <cell r="W146">
            <v>100.98546024262195</v>
          </cell>
          <cell r="Y146">
            <v>0</v>
          </cell>
          <cell r="AA146">
            <v>120.67900545160258</v>
          </cell>
          <cell r="AC146">
            <v>7.8205925069021163</v>
          </cell>
          <cell r="AD146">
            <v>8.1773936584427401E-2</v>
          </cell>
          <cell r="AF146">
            <v>2.4718697573780446</v>
          </cell>
          <cell r="AG146">
            <v>2.4477481723005175E-2</v>
          </cell>
          <cell r="AI146">
            <v>103.45733</v>
          </cell>
          <cell r="AJ146" t="str">
            <v>n/a</v>
          </cell>
          <cell r="AL146">
            <v>-17.221675451602579</v>
          </cell>
          <cell r="AM146">
            <v>-0.14270647481022872</v>
          </cell>
          <cell r="AO146">
            <v>35.112237379578438</v>
          </cell>
          <cell r="AP146">
            <v>40.917236671893207</v>
          </cell>
          <cell r="AR146">
            <v>118.58831405147166</v>
          </cell>
          <cell r="AS146">
            <v>102.55732667189321</v>
          </cell>
          <cell r="AT146">
            <v>103.45733</v>
          </cell>
          <cell r="AV146">
            <v>100.98546024262195</v>
          </cell>
          <cell r="AW146">
            <v>119.09560065591621</v>
          </cell>
          <cell r="AY146">
            <v>0</v>
          </cell>
          <cell r="AZ146">
            <v>0</v>
          </cell>
          <cell r="BA146">
            <v>0</v>
          </cell>
          <cell r="BC146">
            <v>241.06273913734722</v>
          </cell>
          <cell r="BD146">
            <v>222.55293065591621</v>
          </cell>
          <cell r="BE146">
            <v>463.61566979326346</v>
          </cell>
          <cell r="BG146">
            <v>119.09560065591621</v>
          </cell>
          <cell r="BH146">
            <v>0</v>
          </cell>
          <cell r="BJ146">
            <v>119.09560065591621</v>
          </cell>
          <cell r="BM146">
            <v>457.69475164909767</v>
          </cell>
          <cell r="BO146">
            <v>0</v>
          </cell>
          <cell r="BP146">
            <v>0</v>
          </cell>
          <cell r="BQ146">
            <v>0</v>
          </cell>
          <cell r="BR146">
            <v>0</v>
          </cell>
          <cell r="BV146">
            <v>120.28703609571521</v>
          </cell>
          <cell r="BW146">
            <v>117.3266546548443</v>
          </cell>
        </row>
        <row r="148">
          <cell r="C148" t="str">
            <v>1000woa</v>
          </cell>
          <cell r="E148">
            <v>796.28087267273293</v>
          </cell>
          <cell r="F148">
            <v>814.61264353780587</v>
          </cell>
          <cell r="G148">
            <v>834.84646148596812</v>
          </cell>
          <cell r="H148">
            <v>826.50503754119825</v>
          </cell>
          <cell r="J148">
            <v>805.6982328101343</v>
          </cell>
          <cell r="K148">
            <v>849.51298732809266</v>
          </cell>
          <cell r="M148">
            <v>278.27823676125877</v>
          </cell>
          <cell r="N148">
            <v>269.1600655018616</v>
          </cell>
          <cell r="O148">
            <v>331.88740728883204</v>
          </cell>
          <cell r="P148">
            <v>2.5999999999999996</v>
          </cell>
          <cell r="Q148">
            <v>881.92570955195242</v>
          </cell>
          <cell r="S148">
            <v>547.43830226312036</v>
          </cell>
          <cell r="U148">
            <v>869.83060599999999</v>
          </cell>
          <cell r="W148">
            <v>874.76323240423062</v>
          </cell>
          <cell r="Y148">
            <v>834.84646148596812</v>
          </cell>
          <cell r="AA148">
            <v>849.51298732809266</v>
          </cell>
          <cell r="AC148">
            <v>12.095103551952434</v>
          </cell>
          <cell r="AD148">
            <v>1.3905125283614629E-2</v>
          </cell>
          <cell r="AF148">
            <v>7.1624771477218019</v>
          </cell>
          <cell r="AG148">
            <v>8.1879037462928034E-3</v>
          </cell>
          <cell r="AI148">
            <v>47.079248065984302</v>
          </cell>
          <cell r="AJ148">
            <v>5.639270241642582E-2</v>
          </cell>
          <cell r="AL148">
            <v>32.41272222385976</v>
          </cell>
          <cell r="AM148">
            <v>3.8154475219743231E-2</v>
          </cell>
          <cell r="AO148">
            <v>258.70564832825755</v>
          </cell>
          <cell r="AP148">
            <v>306.44734934962037</v>
          </cell>
          <cell r="AR148">
            <v>843.43123443913669</v>
          </cell>
          <cell r="AS148">
            <v>853.88565161274073</v>
          </cell>
          <cell r="AT148">
            <v>881.92570955195242</v>
          </cell>
          <cell r="AV148">
            <v>874.76323240423062</v>
          </cell>
          <cell r="AW148">
            <v>877.28696932620426</v>
          </cell>
          <cell r="AY148">
            <v>1610.8935162105388</v>
          </cell>
          <cell r="AZ148">
            <v>1661.3514990271665</v>
          </cell>
          <cell r="BA148">
            <v>3272.245015237705</v>
          </cell>
          <cell r="BC148">
            <v>1655.211220138227</v>
          </cell>
          <cell r="BD148">
            <v>1767.3593628159806</v>
          </cell>
          <cell r="BE148">
            <v>3422.5705829542076</v>
          </cell>
          <cell r="BG148">
            <v>877.28696932620426</v>
          </cell>
          <cell r="BH148">
            <v>8.1466839378238323</v>
          </cell>
          <cell r="BJ148">
            <v>885.43365326402807</v>
          </cell>
          <cell r="BM148">
            <v>3423.1124994615907</v>
          </cell>
          <cell r="BO148">
            <v>722.45917680649745</v>
          </cell>
          <cell r="BP148">
            <v>742.66320859611187</v>
          </cell>
          <cell r="BQ148">
            <v>741.36189485021544</v>
          </cell>
          <cell r="BR148">
            <v>790.88289217207284</v>
          </cell>
          <cell r="BV148">
            <v>812.49954073501488</v>
          </cell>
          <cell r="BW148">
            <v>858.56275699614093</v>
          </cell>
          <cell r="BZ148">
            <v>278.27823676125877</v>
          </cell>
        </row>
        <row r="151">
          <cell r="C151" t="str">
            <v>Consumerwoa</v>
          </cell>
          <cell r="E151">
            <v>266.75607432785995</v>
          </cell>
          <cell r="F151">
            <v>267.74199634331512</v>
          </cell>
          <cell r="G151">
            <v>295.64236530710679</v>
          </cell>
          <cell r="H151">
            <v>285.98408473387155</v>
          </cell>
          <cell r="J151">
            <v>270.55350407083284</v>
          </cell>
          <cell r="K151">
            <v>286.39365878959705</v>
          </cell>
          <cell r="M151">
            <v>92.994455889700021</v>
          </cell>
          <cell r="N151">
            <v>92.691555557500024</v>
          </cell>
          <cell r="O151">
            <v>124.92480545550001</v>
          </cell>
          <cell r="Q151">
            <v>310.61081690270004</v>
          </cell>
          <cell r="S151">
            <v>185.68601144720003</v>
          </cell>
          <cell r="U151">
            <v>305.29221799999999</v>
          </cell>
          <cell r="W151">
            <v>299.91432561225844</v>
          </cell>
          <cell r="Y151">
            <v>295.64236530710679</v>
          </cell>
          <cell r="AA151">
            <v>286.39365878959705</v>
          </cell>
          <cell r="AC151">
            <v>5.318598902700046</v>
          </cell>
          <cell r="AD151">
            <v>1.7421337948090265E-2</v>
          </cell>
          <cell r="AF151">
            <v>10.6964912904416</v>
          </cell>
          <cell r="AG151">
            <v>3.5665156269562341E-2</v>
          </cell>
          <cell r="AI151">
            <v>14.968451595593251</v>
          </cell>
          <cell r="AJ151">
            <v>5.0630265997379478E-2</v>
          </cell>
          <cell r="AL151">
            <v>24.217158113102982</v>
          </cell>
          <cell r="AM151">
            <v>8.455898854553355E-2</v>
          </cell>
          <cell r="AO151">
            <v>90.158367642071724</v>
          </cell>
          <cell r="AP151">
            <v>101.42132338811678</v>
          </cell>
          <cell r="AR151">
            <v>284.57414691988851</v>
          </cell>
          <cell r="AS151">
            <v>287.10733483531681</v>
          </cell>
          <cell r="AT151">
            <v>310.61081690270004</v>
          </cell>
          <cell r="AV151">
            <v>299.91432561225844</v>
          </cell>
          <cell r="AW151">
            <v>309.60997585913839</v>
          </cell>
          <cell r="AY151">
            <v>534.49807067117513</v>
          </cell>
          <cell r="AZ151">
            <v>581.6264500409784</v>
          </cell>
          <cell r="BA151">
            <v>1116.1245207121535</v>
          </cell>
          <cell r="BC151">
            <v>556.9471628604299</v>
          </cell>
          <cell r="BD151">
            <v>626.69747669966227</v>
          </cell>
          <cell r="BE151">
            <v>1183.6446395600922</v>
          </cell>
          <cell r="BG151">
            <v>309.60997585913839</v>
          </cell>
          <cell r="BH151">
            <v>6.4766839378238341</v>
          </cell>
          <cell r="BJ151">
            <v>316.08665979696224</v>
          </cell>
          <cell r="BM151">
            <v>1159.6901111768743</v>
          </cell>
          <cell r="BO151">
            <v>262.88952837247814</v>
          </cell>
          <cell r="BP151">
            <v>260.27232983095558</v>
          </cell>
          <cell r="BQ151">
            <v>259.18032793959247</v>
          </cell>
          <cell r="BR151">
            <v>294.52496029591572</v>
          </cell>
          <cell r="BV151">
            <v>269.34936169051576</v>
          </cell>
          <cell r="BW151">
            <v>280.81644801496185</v>
          </cell>
        </row>
        <row r="152">
          <cell r="C152" t="str">
            <v>Industrialwoa</v>
          </cell>
          <cell r="E152">
            <v>355.10166381122718</v>
          </cell>
          <cell r="F152">
            <v>354.44929625032177</v>
          </cell>
          <cell r="G152">
            <v>337.9202442594646</v>
          </cell>
          <cell r="H152">
            <v>343.65606560317696</v>
          </cell>
          <cell r="J152">
            <v>345.66528631785923</v>
          </cell>
          <cell r="K152">
            <v>355.28581189387711</v>
          </cell>
          <cell r="M152">
            <v>118.02383131191795</v>
          </cell>
          <cell r="N152">
            <v>107.54325619867279</v>
          </cell>
          <cell r="O152">
            <v>130.14331538633519</v>
          </cell>
          <cell r="P152">
            <v>2.6</v>
          </cell>
          <cell r="Q152">
            <v>358.31040289692595</v>
          </cell>
          <cell r="S152">
            <v>225.56708751059074</v>
          </cell>
          <cell r="U152">
            <v>356.69768000000005</v>
          </cell>
          <cell r="W152">
            <v>362.99325518333637</v>
          </cell>
          <cell r="Y152">
            <v>337.9202442594646</v>
          </cell>
          <cell r="AA152">
            <v>355.28581189387711</v>
          </cell>
          <cell r="AC152">
            <v>1.6127228969259022</v>
          </cell>
          <cell r="AD152">
            <v>4.5212598437026612E-3</v>
          </cell>
          <cell r="AF152">
            <v>-4.6828522864104229</v>
          </cell>
          <cell r="AG152">
            <v>-1.2900659225872566E-2</v>
          </cell>
          <cell r="AI152">
            <v>20.390158637461354</v>
          </cell>
          <cell r="AJ152">
            <v>6.0340151215696983E-2</v>
          </cell>
          <cell r="AL152">
            <v>3.0245910030488403</v>
          </cell>
          <cell r="AM152">
            <v>8.5131207095662954E-3</v>
          </cell>
          <cell r="AO152">
            <v>105.88820744324983</v>
          </cell>
          <cell r="AP152">
            <v>124.91466335563993</v>
          </cell>
          <cell r="AR152">
            <v>348.82670211080767</v>
          </cell>
          <cell r="AS152">
            <v>350.48175086623064</v>
          </cell>
          <cell r="AT152">
            <v>358.31040289692595</v>
          </cell>
          <cell r="AV152">
            <v>362.99325518333637</v>
          </cell>
          <cell r="AW152">
            <v>359.14222963162661</v>
          </cell>
          <cell r="AY152">
            <v>709.55096006154895</v>
          </cell>
          <cell r="AZ152">
            <v>681.57630986264155</v>
          </cell>
          <cell r="BA152">
            <v>1391.1272699241904</v>
          </cell>
          <cell r="BC152">
            <v>700.95109821173628</v>
          </cell>
          <cell r="BD152">
            <v>717.45263252855261</v>
          </cell>
          <cell r="BE152">
            <v>1418.4037307402889</v>
          </cell>
          <cell r="BG152">
            <v>359.14222963162661</v>
          </cell>
          <cell r="BH152">
            <v>0</v>
          </cell>
          <cell r="BJ152">
            <v>359.14222963162661</v>
          </cell>
          <cell r="BM152">
            <v>1445.8766417592483</v>
          </cell>
          <cell r="BO152">
            <v>319.2559039495394</v>
          </cell>
          <cell r="BP152">
            <v>324.80550720046199</v>
          </cell>
          <cell r="BQ152">
            <v>328.46368254863188</v>
          </cell>
          <cell r="BR152">
            <v>335.88277318839465</v>
          </cell>
          <cell r="BV152">
            <v>351.98797714770586</v>
          </cell>
          <cell r="BW152">
            <v>371.75317979657945</v>
          </cell>
        </row>
        <row r="924">
          <cell r="C924" t="str">
            <v>1000s</v>
          </cell>
          <cell r="E924">
            <v>85156</v>
          </cell>
          <cell r="F924">
            <v>84983</v>
          </cell>
          <cell r="G924">
            <v>85483</v>
          </cell>
          <cell r="H924">
            <v>85856</v>
          </cell>
          <cell r="J924">
            <v>84804</v>
          </cell>
          <cell r="K924">
            <v>82978</v>
          </cell>
          <cell r="M924">
            <v>82700</v>
          </cell>
          <cell r="N924">
            <v>82700</v>
          </cell>
          <cell r="O924">
            <v>82700</v>
          </cell>
          <cell r="P924">
            <v>82700</v>
          </cell>
          <cell r="Q924">
            <v>82700</v>
          </cell>
          <cell r="S924">
            <v>82700</v>
          </cell>
          <cell r="U924">
            <v>83200</v>
          </cell>
          <cell r="W924">
            <v>81700</v>
          </cell>
          <cell r="Y924">
            <v>85483</v>
          </cell>
          <cell r="AA924">
            <v>82978</v>
          </cell>
          <cell r="AC924">
            <v>-500</v>
          </cell>
          <cell r="AD924">
            <v>-6.0096153846153849E-3</v>
          </cell>
          <cell r="AF924">
            <v>1000</v>
          </cell>
          <cell r="AG924">
            <v>1.2239902080783354E-2</v>
          </cell>
          <cell r="AI924">
            <v>-2783</v>
          </cell>
          <cell r="AJ924">
            <v>-3.2556180761087003E-2</v>
          </cell>
          <cell r="AL924">
            <v>-278</v>
          </cell>
          <cell r="AM924">
            <v>-3.3502856178746175E-3</v>
          </cell>
          <cell r="AO924">
            <v>83039</v>
          </cell>
          <cell r="AP924">
            <v>82978</v>
          </cell>
          <cell r="AV924">
            <v>81700</v>
          </cell>
          <cell r="AW924">
            <v>81700</v>
          </cell>
          <cell r="BG924">
            <v>81700</v>
          </cell>
          <cell r="BJ924">
            <v>82700</v>
          </cell>
          <cell r="BM924">
            <v>82200</v>
          </cell>
          <cell r="BO924">
            <v>83392</v>
          </cell>
          <cell r="BP924">
            <v>84112</v>
          </cell>
          <cell r="BQ924">
            <v>84384</v>
          </cell>
          <cell r="BR924">
            <v>85020</v>
          </cell>
          <cell r="BV924">
            <v>83800</v>
          </cell>
          <cell r="BW924">
            <v>81700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R Overview"/>
      <sheetName val="SR Productivity"/>
      <sheetName val="backend"/>
      <sheetName val="hide"/>
    </sheetNames>
    <sheetDataSet>
      <sheetData sheetId="0"/>
      <sheetData sheetId="1"/>
      <sheetData sheetId="2">
        <row r="5">
          <cell r="B5" t="str">
            <v>ConsToolsStorWoa</v>
          </cell>
        </row>
        <row r="6">
          <cell r="B6" t="str">
            <v>HardwareWoa</v>
          </cell>
        </row>
        <row r="7">
          <cell r="B7" t="str">
            <v>NationalHdwr</v>
          </cell>
        </row>
        <row r="8">
          <cell r="B8" t="str">
            <v>ToolsFacom</v>
          </cell>
        </row>
        <row r="9">
          <cell r="B9" t="str">
            <v>IndToolsStorWoa</v>
          </cell>
        </row>
        <row r="10">
          <cell r="B10" t="str">
            <v>Specialty</v>
          </cell>
        </row>
        <row r="11">
          <cell r="B11" t="str">
            <v>CST</v>
          </cell>
        </row>
        <row r="12">
          <cell r="B12" t="str">
            <v>Fastening</v>
          </cell>
        </row>
        <row r="13">
          <cell r="B13" t="str">
            <v>MAC</v>
          </cell>
        </row>
        <row r="14">
          <cell r="B14" t="str">
            <v>Hydrwofac</v>
          </cell>
        </row>
        <row r="15">
          <cell r="B15" t="str">
            <v>HydrFacom</v>
          </cell>
        </row>
        <row r="16">
          <cell r="B16" t="str">
            <v>Facom</v>
          </cell>
        </row>
        <row r="17">
          <cell r="B17" t="str">
            <v>MAS_SI</v>
          </cell>
        </row>
        <row r="18">
          <cell r="B18" t="str">
            <v>Access</v>
          </cell>
        </row>
        <row r="19">
          <cell r="B19" t="str">
            <v>SSSEurope</v>
          </cell>
        </row>
        <row r="20">
          <cell r="B20" t="str">
            <v>SecurityAsia</v>
          </cell>
        </row>
        <row r="21">
          <cell r="B21" t="str">
            <v>PersonalSecurity</v>
          </cell>
        </row>
      </sheetData>
      <sheetData sheetId="3"/>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etup"/>
    </sheetNames>
    <sheetDataSet>
      <sheetData sheetId="0" refreshError="1">
        <row r="18">
          <cell r="C18">
            <v>7</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struction"/>
      <sheetName val="Approved"/>
      <sheetName val="Qtr Sum"/>
      <sheetName val="Sum Cat"/>
      <sheetName val="Doors"/>
      <sheetName val="Table"/>
      <sheetName val="Module1"/>
    </sheetNames>
    <sheetDataSet>
      <sheetData sheetId="0" refreshError="1"/>
      <sheetData sheetId="1" refreshError="1"/>
      <sheetData sheetId="2" refreshError="1"/>
      <sheetData sheetId="3" refreshError="1"/>
      <sheetData sheetId="4" refreshError="1"/>
      <sheetData sheetId="5" refreshError="1">
        <row r="23">
          <cell r="A23" t="str">
            <v>ED Div Mgmt</v>
          </cell>
        </row>
        <row r="24">
          <cell r="A24" t="str">
            <v>HD Div Mgmt</v>
          </cell>
        </row>
        <row r="25">
          <cell r="A25" t="str">
            <v>Tupelo ED</v>
          </cell>
        </row>
        <row r="26">
          <cell r="A26" t="str">
            <v>Tupelo HD</v>
          </cell>
        </row>
        <row r="27">
          <cell r="A27" t="str">
            <v>Charlotte</v>
          </cell>
        </row>
        <row r="28">
          <cell r="A28" t="str">
            <v>Winchester</v>
          </cell>
        </row>
        <row r="29">
          <cell r="A29" t="str">
            <v>Chatsworth</v>
          </cell>
        </row>
        <row r="30">
          <cell r="A30" t="str">
            <v>Rancho</v>
          </cell>
        </row>
        <row r="31">
          <cell r="A31" t="str">
            <v>UK</v>
          </cell>
        </row>
        <row r="32">
          <cell r="A32" t="str">
            <v>Lille</v>
          </cell>
        </row>
        <row r="33">
          <cell r="A33" t="str">
            <v>Brampton</v>
          </cell>
        </row>
        <row r="34">
          <cell r="A34" t="str">
            <v>Vancouver</v>
          </cell>
        </row>
      </sheetData>
      <sheetData sheetId="6"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Chart of Sales Transactions"/>
      <sheetName val="Chart Wk 36 to Present"/>
      <sheetName val="Avg Sales Transaction"/>
      <sheetName val="Sales Transactions"/>
      <sheetName val="Bru's Request 01-29-05"/>
      <sheetName val="Data"/>
    </sheetNames>
    <sheetDataSet>
      <sheetData sheetId="0" refreshError="1"/>
      <sheetData sheetId="1" refreshError="1"/>
      <sheetData sheetId="2" refreshError="1"/>
      <sheetData sheetId="3"/>
      <sheetData sheetId="4" refreshError="1"/>
      <sheetData sheetId="5" refreshError="1">
        <row r="1">
          <cell r="C1" t="str">
            <v>NOTE:  (Stanley week will be made of the HSBC  (Monday to Sunday )  Which would be actual Sales of Sunday thru Saturday.</v>
          </cell>
        </row>
        <row r="2">
          <cell r="C2" t="str">
            <v>Cumulative Accepted Transactions Summary Totals for 09/01/2004 - 01/30/05</v>
          </cell>
        </row>
        <row r="3">
          <cell r="Z3" t="str">
            <v>Processing Date:  1/31/04</v>
          </cell>
        </row>
        <row r="5">
          <cell r="G5" t="str">
            <v>Sales Transactions</v>
          </cell>
          <cell r="J5" t="str">
            <v>Return Transactions</v>
          </cell>
          <cell r="L5" t="str">
            <v>In-Store Payments</v>
          </cell>
          <cell r="N5" t="str">
            <v>In-Store Reversals</v>
          </cell>
          <cell r="P5" t="str">
            <v>Misc. Debit Adjustments</v>
          </cell>
          <cell r="R5" t="str">
            <v>Misc. Credit Adjustments</v>
          </cell>
          <cell r="T5" t="str">
            <v>Membership Fees</v>
          </cell>
          <cell r="V5" t="str">
            <v>Membership Fees Reversals</v>
          </cell>
          <cell r="Z5" t="str">
            <v>Accepted Total</v>
          </cell>
        </row>
        <row r="6">
          <cell r="A6" t="str">
            <v>Yr</v>
          </cell>
          <cell r="B6" t="str">
            <v>Wk</v>
          </cell>
          <cell r="C6" t="str">
            <v>Date</v>
          </cell>
          <cell r="D6" t="str">
            <v>Blank1</v>
          </cell>
          <cell r="E6" t="str">
            <v>Day</v>
          </cell>
          <cell r="F6" t="str">
            <v>Blank2</v>
          </cell>
          <cell r="G6" t="str">
            <v>Sales (#)</v>
          </cell>
          <cell r="H6" t="str">
            <v>Sales ($)</v>
          </cell>
          <cell r="I6" t="str">
            <v>Blank3</v>
          </cell>
          <cell r="J6" t="str">
            <v>Return (#)</v>
          </cell>
          <cell r="K6" t="str">
            <v>Return ($)</v>
          </cell>
          <cell r="L6" t="str">
            <v>In-Store Payments (#)</v>
          </cell>
          <cell r="M6" t="str">
            <v>In-Store Payments ($)</v>
          </cell>
          <cell r="N6" t="str">
            <v>In-Store Reversals (#)</v>
          </cell>
          <cell r="O6" t="str">
            <v>In-Store Reversals($)</v>
          </cell>
          <cell r="P6" t="str">
            <v>Misc. Debit Adj (#)</v>
          </cell>
          <cell r="Q6" t="str">
            <v>Misc. Debit Adj ($)</v>
          </cell>
          <cell r="R6" t="str">
            <v>Misc. Credit Adj (#)</v>
          </cell>
          <cell r="S6" t="str">
            <v>Misc. Credit Adj ($)</v>
          </cell>
          <cell r="T6" t="str">
            <v>Membership Fees (#)</v>
          </cell>
          <cell r="U6" t="str">
            <v>Membership Fees ($)</v>
          </cell>
          <cell r="V6" t="str">
            <v>Membership Fees Reversals (#)</v>
          </cell>
          <cell r="W6" t="str">
            <v>Membership Fees Reversals ($)</v>
          </cell>
          <cell r="X6" t="str">
            <v>Blank4</v>
          </cell>
          <cell r="Y6" t="str">
            <v>Blank5</v>
          </cell>
          <cell r="Z6" t="str">
            <v>Accepted Total(#)</v>
          </cell>
          <cell r="AA6" t="str">
            <v>Accepted Total($)</v>
          </cell>
        </row>
        <row r="7">
          <cell r="A7">
            <v>2004</v>
          </cell>
          <cell r="B7">
            <v>36</v>
          </cell>
          <cell r="C7" t="str">
            <v>09/08/2004</v>
          </cell>
          <cell r="E7" t="str">
            <v>Wednesday</v>
          </cell>
          <cell r="G7">
            <v>8</v>
          </cell>
          <cell r="H7">
            <v>12919.49</v>
          </cell>
          <cell r="J7">
            <v>0</v>
          </cell>
          <cell r="K7">
            <v>0</v>
          </cell>
          <cell r="L7">
            <v>0</v>
          </cell>
          <cell r="M7">
            <v>0</v>
          </cell>
          <cell r="N7">
            <v>0</v>
          </cell>
          <cell r="O7">
            <v>0</v>
          </cell>
          <cell r="P7">
            <v>0</v>
          </cell>
          <cell r="Q7">
            <v>0</v>
          </cell>
          <cell r="R7">
            <v>0</v>
          </cell>
          <cell r="S7">
            <v>0</v>
          </cell>
          <cell r="T7">
            <v>0</v>
          </cell>
          <cell r="U7">
            <v>0</v>
          </cell>
          <cell r="V7">
            <v>0</v>
          </cell>
          <cell r="W7">
            <v>0</v>
          </cell>
          <cell r="Z7">
            <v>8</v>
          </cell>
          <cell r="AA7">
            <v>12919.49</v>
          </cell>
        </row>
        <row r="8">
          <cell r="A8">
            <v>2004</v>
          </cell>
          <cell r="B8">
            <v>36</v>
          </cell>
          <cell r="C8" t="str">
            <v>09/09/2004</v>
          </cell>
          <cell r="E8" t="str">
            <v>Thursday</v>
          </cell>
          <cell r="G8">
            <v>14</v>
          </cell>
          <cell r="H8">
            <v>11326.62</v>
          </cell>
          <cell r="J8">
            <v>0</v>
          </cell>
          <cell r="K8">
            <v>0</v>
          </cell>
          <cell r="L8">
            <v>0</v>
          </cell>
          <cell r="M8">
            <v>0</v>
          </cell>
          <cell r="N8">
            <v>0</v>
          </cell>
          <cell r="O8">
            <v>0</v>
          </cell>
          <cell r="P8">
            <v>0</v>
          </cell>
          <cell r="Q8">
            <v>0</v>
          </cell>
          <cell r="R8">
            <v>0</v>
          </cell>
          <cell r="S8">
            <v>0</v>
          </cell>
          <cell r="T8">
            <v>0</v>
          </cell>
          <cell r="U8">
            <v>0</v>
          </cell>
          <cell r="V8">
            <v>0</v>
          </cell>
          <cell r="W8">
            <v>0</v>
          </cell>
          <cell r="Z8">
            <v>14</v>
          </cell>
          <cell r="AA8">
            <v>11326.62</v>
          </cell>
        </row>
        <row r="9">
          <cell r="A9">
            <v>2004</v>
          </cell>
          <cell r="B9">
            <v>36</v>
          </cell>
          <cell r="C9" t="str">
            <v>09/10/2004</v>
          </cell>
          <cell r="E9" t="str">
            <v>Friday</v>
          </cell>
          <cell r="G9">
            <v>11</v>
          </cell>
          <cell r="H9">
            <v>14758.7</v>
          </cell>
          <cell r="J9">
            <v>0</v>
          </cell>
          <cell r="K9">
            <v>0</v>
          </cell>
          <cell r="L9">
            <v>0</v>
          </cell>
          <cell r="M9">
            <v>0</v>
          </cell>
          <cell r="N9">
            <v>0</v>
          </cell>
          <cell r="O9">
            <v>0</v>
          </cell>
          <cell r="P9">
            <v>0</v>
          </cell>
          <cell r="Q9">
            <v>0</v>
          </cell>
          <cell r="R9">
            <v>0</v>
          </cell>
          <cell r="S9">
            <v>0</v>
          </cell>
          <cell r="T9">
            <v>0</v>
          </cell>
          <cell r="U9">
            <v>0</v>
          </cell>
          <cell r="V9">
            <v>0</v>
          </cell>
          <cell r="W9">
            <v>0</v>
          </cell>
          <cell r="Z9">
            <v>11</v>
          </cell>
          <cell r="AA9">
            <v>14758.7</v>
          </cell>
        </row>
        <row r="10">
          <cell r="A10">
            <v>2004</v>
          </cell>
          <cell r="B10">
            <v>36</v>
          </cell>
          <cell r="C10" t="str">
            <v>09/11/2004</v>
          </cell>
          <cell r="E10" t="str">
            <v>Saturday</v>
          </cell>
          <cell r="G10">
            <v>15</v>
          </cell>
          <cell r="H10">
            <v>24366.2</v>
          </cell>
          <cell r="J10">
            <v>0</v>
          </cell>
          <cell r="K10">
            <v>0</v>
          </cell>
          <cell r="L10">
            <v>0</v>
          </cell>
          <cell r="M10">
            <v>0</v>
          </cell>
          <cell r="N10">
            <v>0</v>
          </cell>
          <cell r="O10">
            <v>0</v>
          </cell>
          <cell r="P10">
            <v>0</v>
          </cell>
          <cell r="Q10">
            <v>0</v>
          </cell>
          <cell r="R10">
            <v>0</v>
          </cell>
          <cell r="S10">
            <v>0</v>
          </cell>
          <cell r="T10">
            <v>0</v>
          </cell>
          <cell r="U10">
            <v>0</v>
          </cell>
          <cell r="V10">
            <v>0</v>
          </cell>
          <cell r="W10">
            <v>0</v>
          </cell>
          <cell r="Z10">
            <v>15</v>
          </cell>
          <cell r="AA10">
            <v>24366.2</v>
          </cell>
        </row>
        <row r="11">
          <cell r="A11">
            <v>2004</v>
          </cell>
          <cell r="B11">
            <v>36</v>
          </cell>
          <cell r="C11" t="str">
            <v>09/12/2004</v>
          </cell>
          <cell r="E11" t="str">
            <v>Sunday</v>
          </cell>
          <cell r="G11">
            <v>1</v>
          </cell>
          <cell r="H11">
            <v>1657.09</v>
          </cell>
          <cell r="J11">
            <v>0</v>
          </cell>
          <cell r="K11">
            <v>0</v>
          </cell>
          <cell r="L11">
            <v>0</v>
          </cell>
          <cell r="M11">
            <v>0</v>
          </cell>
          <cell r="N11">
            <v>0</v>
          </cell>
          <cell r="O11">
            <v>0</v>
          </cell>
          <cell r="P11">
            <v>0</v>
          </cell>
          <cell r="Q11">
            <v>0</v>
          </cell>
          <cell r="R11">
            <v>0</v>
          </cell>
          <cell r="S11">
            <v>0</v>
          </cell>
          <cell r="T11">
            <v>0</v>
          </cell>
          <cell r="U11">
            <v>0</v>
          </cell>
          <cell r="V11">
            <v>0</v>
          </cell>
          <cell r="W11">
            <v>0</v>
          </cell>
          <cell r="Z11">
            <v>1</v>
          </cell>
          <cell r="AA11">
            <v>1657.09</v>
          </cell>
        </row>
        <row r="12">
          <cell r="A12">
            <v>2004</v>
          </cell>
          <cell r="B12">
            <v>37</v>
          </cell>
          <cell r="C12" t="str">
            <v>09/13/2004</v>
          </cell>
          <cell r="E12" t="str">
            <v>Monday</v>
          </cell>
          <cell r="G12">
            <v>5</v>
          </cell>
          <cell r="H12">
            <v>10138.15</v>
          </cell>
          <cell r="J12">
            <v>0</v>
          </cell>
          <cell r="K12">
            <v>0</v>
          </cell>
          <cell r="L12">
            <v>0</v>
          </cell>
          <cell r="M12">
            <v>0</v>
          </cell>
          <cell r="N12">
            <v>0</v>
          </cell>
          <cell r="O12">
            <v>0</v>
          </cell>
          <cell r="P12">
            <v>0</v>
          </cell>
          <cell r="Q12">
            <v>0</v>
          </cell>
          <cell r="R12">
            <v>0</v>
          </cell>
          <cell r="S12">
            <v>0</v>
          </cell>
          <cell r="T12">
            <v>0</v>
          </cell>
          <cell r="U12">
            <v>0</v>
          </cell>
          <cell r="V12">
            <v>0</v>
          </cell>
          <cell r="W12">
            <v>0</v>
          </cell>
          <cell r="Z12">
            <v>5</v>
          </cell>
          <cell r="AA12">
            <v>10138.15</v>
          </cell>
        </row>
        <row r="13">
          <cell r="A13">
            <v>2004</v>
          </cell>
          <cell r="B13">
            <v>37</v>
          </cell>
          <cell r="C13" t="str">
            <v>09/14/2004</v>
          </cell>
          <cell r="E13" t="str">
            <v>Tuesday</v>
          </cell>
          <cell r="G13">
            <v>30</v>
          </cell>
          <cell r="H13">
            <v>54556.86</v>
          </cell>
          <cell r="J13">
            <v>0</v>
          </cell>
          <cell r="K13">
            <v>0</v>
          </cell>
          <cell r="L13">
            <v>0</v>
          </cell>
          <cell r="M13">
            <v>0</v>
          </cell>
          <cell r="N13">
            <v>0</v>
          </cell>
          <cell r="O13">
            <v>0</v>
          </cell>
          <cell r="P13">
            <v>0</v>
          </cell>
          <cell r="Q13">
            <v>0</v>
          </cell>
          <cell r="R13">
            <v>0</v>
          </cell>
          <cell r="S13">
            <v>0</v>
          </cell>
          <cell r="T13">
            <v>0</v>
          </cell>
          <cell r="U13">
            <v>0</v>
          </cell>
          <cell r="V13">
            <v>0</v>
          </cell>
          <cell r="W13">
            <v>0</v>
          </cell>
          <cell r="Z13">
            <v>30</v>
          </cell>
          <cell r="AA13">
            <v>54556.86</v>
          </cell>
        </row>
        <row r="14">
          <cell r="A14">
            <v>2004</v>
          </cell>
          <cell r="B14">
            <v>37</v>
          </cell>
          <cell r="C14" t="str">
            <v>09/15/2004</v>
          </cell>
          <cell r="E14" t="str">
            <v>Wednesday</v>
          </cell>
          <cell r="G14">
            <v>50</v>
          </cell>
          <cell r="H14">
            <v>89914.2</v>
          </cell>
          <cell r="J14">
            <v>0</v>
          </cell>
          <cell r="K14">
            <v>0</v>
          </cell>
          <cell r="L14">
            <v>0</v>
          </cell>
          <cell r="M14">
            <v>0</v>
          </cell>
          <cell r="N14">
            <v>0</v>
          </cell>
          <cell r="O14">
            <v>0</v>
          </cell>
          <cell r="P14">
            <v>0</v>
          </cell>
          <cell r="Q14">
            <v>0</v>
          </cell>
          <cell r="R14">
            <v>0</v>
          </cell>
          <cell r="S14">
            <v>0</v>
          </cell>
          <cell r="T14">
            <v>0</v>
          </cell>
          <cell r="U14">
            <v>0</v>
          </cell>
          <cell r="V14">
            <v>0</v>
          </cell>
          <cell r="W14">
            <v>0</v>
          </cell>
          <cell r="Z14">
            <v>50</v>
          </cell>
          <cell r="AA14">
            <v>89914.2</v>
          </cell>
        </row>
        <row r="15">
          <cell r="A15">
            <v>2004</v>
          </cell>
          <cell r="B15">
            <v>37</v>
          </cell>
          <cell r="C15" t="str">
            <v>09/16/2004</v>
          </cell>
          <cell r="E15" t="str">
            <v>Thursday</v>
          </cell>
          <cell r="G15">
            <v>38</v>
          </cell>
          <cell r="H15">
            <v>57425.279999999999</v>
          </cell>
          <cell r="J15">
            <v>3</v>
          </cell>
          <cell r="K15">
            <v>-6008.54</v>
          </cell>
          <cell r="L15">
            <v>0</v>
          </cell>
          <cell r="M15">
            <v>0</v>
          </cell>
          <cell r="N15">
            <v>0</v>
          </cell>
          <cell r="O15">
            <v>0</v>
          </cell>
          <cell r="P15">
            <v>0</v>
          </cell>
          <cell r="Q15">
            <v>0</v>
          </cell>
          <cell r="R15">
            <v>0</v>
          </cell>
          <cell r="S15">
            <v>0</v>
          </cell>
          <cell r="T15">
            <v>0</v>
          </cell>
          <cell r="U15">
            <v>0</v>
          </cell>
          <cell r="V15">
            <v>0</v>
          </cell>
          <cell r="W15">
            <v>0</v>
          </cell>
          <cell r="Z15">
            <v>41</v>
          </cell>
          <cell r="AA15">
            <v>51416.74</v>
          </cell>
        </row>
        <row r="16">
          <cell r="A16">
            <v>2004</v>
          </cell>
          <cell r="B16">
            <v>37</v>
          </cell>
          <cell r="C16" t="str">
            <v>09/17/2004</v>
          </cell>
          <cell r="E16" t="str">
            <v>Friday</v>
          </cell>
          <cell r="G16">
            <v>69</v>
          </cell>
          <cell r="H16">
            <v>97925.62</v>
          </cell>
          <cell r="J16">
            <v>0</v>
          </cell>
          <cell r="K16">
            <v>0</v>
          </cell>
          <cell r="L16">
            <v>0</v>
          </cell>
          <cell r="M16">
            <v>0</v>
          </cell>
          <cell r="N16">
            <v>0</v>
          </cell>
          <cell r="O16">
            <v>0</v>
          </cell>
          <cell r="P16">
            <v>0</v>
          </cell>
          <cell r="Q16">
            <v>0</v>
          </cell>
          <cell r="R16">
            <v>0</v>
          </cell>
          <cell r="S16">
            <v>0</v>
          </cell>
          <cell r="T16">
            <v>0</v>
          </cell>
          <cell r="U16">
            <v>0</v>
          </cell>
          <cell r="V16">
            <v>0</v>
          </cell>
          <cell r="W16">
            <v>0</v>
          </cell>
          <cell r="Z16">
            <v>69</v>
          </cell>
          <cell r="AA16">
            <v>97925.62</v>
          </cell>
        </row>
        <row r="17">
          <cell r="A17">
            <v>2004</v>
          </cell>
          <cell r="B17">
            <v>37</v>
          </cell>
          <cell r="C17" t="str">
            <v>09/18/2004</v>
          </cell>
          <cell r="E17" t="str">
            <v>Saturday</v>
          </cell>
          <cell r="G17">
            <v>32</v>
          </cell>
          <cell r="H17">
            <v>50489.7</v>
          </cell>
          <cell r="J17">
            <v>0</v>
          </cell>
          <cell r="K17">
            <v>0</v>
          </cell>
          <cell r="L17">
            <v>0</v>
          </cell>
          <cell r="M17">
            <v>0</v>
          </cell>
          <cell r="N17">
            <v>0</v>
          </cell>
          <cell r="O17">
            <v>0</v>
          </cell>
          <cell r="P17">
            <v>0</v>
          </cell>
          <cell r="Q17">
            <v>0</v>
          </cell>
          <cell r="R17">
            <v>0</v>
          </cell>
          <cell r="S17">
            <v>0</v>
          </cell>
          <cell r="T17">
            <v>0</v>
          </cell>
          <cell r="U17">
            <v>0</v>
          </cell>
          <cell r="V17">
            <v>0</v>
          </cell>
          <cell r="W17">
            <v>0</v>
          </cell>
          <cell r="Z17">
            <v>32</v>
          </cell>
          <cell r="AA17">
            <v>50489.7</v>
          </cell>
        </row>
        <row r="18">
          <cell r="A18">
            <v>2004</v>
          </cell>
          <cell r="B18">
            <v>37</v>
          </cell>
          <cell r="C18" t="str">
            <v>09/19/2004</v>
          </cell>
          <cell r="E18" t="str">
            <v>Sunday</v>
          </cell>
          <cell r="G18">
            <v>8</v>
          </cell>
          <cell r="H18">
            <v>6221.05</v>
          </cell>
          <cell r="J18">
            <v>0</v>
          </cell>
          <cell r="K18">
            <v>0</v>
          </cell>
          <cell r="L18">
            <v>0</v>
          </cell>
          <cell r="M18">
            <v>0</v>
          </cell>
          <cell r="N18">
            <v>0</v>
          </cell>
          <cell r="O18">
            <v>0</v>
          </cell>
          <cell r="P18">
            <v>0</v>
          </cell>
          <cell r="Q18">
            <v>0</v>
          </cell>
          <cell r="R18">
            <v>0</v>
          </cell>
          <cell r="S18">
            <v>0</v>
          </cell>
          <cell r="T18">
            <v>0</v>
          </cell>
          <cell r="U18">
            <v>0</v>
          </cell>
          <cell r="V18">
            <v>0</v>
          </cell>
          <cell r="W18">
            <v>0</v>
          </cell>
          <cell r="Z18">
            <v>8</v>
          </cell>
          <cell r="AA18">
            <v>6221.05</v>
          </cell>
        </row>
        <row r="19">
          <cell r="A19">
            <v>2004</v>
          </cell>
          <cell r="B19">
            <v>38</v>
          </cell>
          <cell r="C19" t="str">
            <v>09/20/2004</v>
          </cell>
          <cell r="E19" t="str">
            <v>Monday</v>
          </cell>
          <cell r="G19">
            <v>10</v>
          </cell>
          <cell r="H19">
            <v>16423.63</v>
          </cell>
          <cell r="J19">
            <v>0</v>
          </cell>
          <cell r="K19">
            <v>0</v>
          </cell>
          <cell r="L19">
            <v>0</v>
          </cell>
          <cell r="M19">
            <v>0</v>
          </cell>
          <cell r="N19">
            <v>0</v>
          </cell>
          <cell r="O19">
            <v>0</v>
          </cell>
          <cell r="P19">
            <v>0</v>
          </cell>
          <cell r="Q19">
            <v>0</v>
          </cell>
          <cell r="R19">
            <v>0</v>
          </cell>
          <cell r="S19">
            <v>0</v>
          </cell>
          <cell r="T19">
            <v>0</v>
          </cell>
          <cell r="U19">
            <v>0</v>
          </cell>
          <cell r="V19">
            <v>0</v>
          </cell>
          <cell r="W19">
            <v>0</v>
          </cell>
          <cell r="Z19">
            <v>10</v>
          </cell>
          <cell r="AA19">
            <v>16423.63</v>
          </cell>
        </row>
        <row r="20">
          <cell r="A20">
            <v>2004</v>
          </cell>
          <cell r="B20">
            <v>38</v>
          </cell>
          <cell r="C20" t="str">
            <v>09/21/2004</v>
          </cell>
          <cell r="E20" t="str">
            <v>Tuesday</v>
          </cell>
          <cell r="G20">
            <v>60</v>
          </cell>
          <cell r="H20">
            <v>100075.76</v>
          </cell>
          <cell r="J20">
            <v>1</v>
          </cell>
          <cell r="K20">
            <v>-2045.58</v>
          </cell>
          <cell r="L20">
            <v>0</v>
          </cell>
          <cell r="M20">
            <v>0</v>
          </cell>
          <cell r="N20">
            <v>0</v>
          </cell>
          <cell r="O20">
            <v>0</v>
          </cell>
          <cell r="P20">
            <v>0</v>
          </cell>
          <cell r="Q20">
            <v>0</v>
          </cell>
          <cell r="R20">
            <v>0</v>
          </cell>
          <cell r="S20">
            <v>0</v>
          </cell>
          <cell r="T20">
            <v>0</v>
          </cell>
          <cell r="U20">
            <v>0</v>
          </cell>
          <cell r="V20">
            <v>0</v>
          </cell>
          <cell r="W20">
            <v>0</v>
          </cell>
          <cell r="Z20">
            <v>61</v>
          </cell>
          <cell r="AA20">
            <v>98030.18</v>
          </cell>
        </row>
        <row r="21">
          <cell r="A21">
            <v>2004</v>
          </cell>
          <cell r="B21">
            <v>38</v>
          </cell>
          <cell r="C21" t="str">
            <v>09/22/2004</v>
          </cell>
          <cell r="E21" t="str">
            <v>Wednesday</v>
          </cell>
          <cell r="G21">
            <v>86</v>
          </cell>
          <cell r="H21">
            <v>110434.92</v>
          </cell>
          <cell r="J21">
            <v>0</v>
          </cell>
          <cell r="K21">
            <v>0</v>
          </cell>
          <cell r="L21">
            <v>0</v>
          </cell>
          <cell r="M21">
            <v>0</v>
          </cell>
          <cell r="N21">
            <v>0</v>
          </cell>
          <cell r="O21">
            <v>0</v>
          </cell>
          <cell r="P21">
            <v>0</v>
          </cell>
          <cell r="Q21">
            <v>0</v>
          </cell>
          <cell r="R21">
            <v>0</v>
          </cell>
          <cell r="S21">
            <v>0</v>
          </cell>
          <cell r="T21">
            <v>0</v>
          </cell>
          <cell r="U21">
            <v>0</v>
          </cell>
          <cell r="V21">
            <v>0</v>
          </cell>
          <cell r="W21">
            <v>0</v>
          </cell>
          <cell r="Z21">
            <v>86</v>
          </cell>
          <cell r="AA21">
            <v>110434.92</v>
          </cell>
        </row>
        <row r="22">
          <cell r="A22">
            <v>2004</v>
          </cell>
          <cell r="B22">
            <v>38</v>
          </cell>
          <cell r="C22" t="str">
            <v>09/23/2004</v>
          </cell>
          <cell r="E22" t="str">
            <v>Thursday</v>
          </cell>
          <cell r="G22">
            <v>73</v>
          </cell>
          <cell r="H22">
            <v>106692.68</v>
          </cell>
          <cell r="J22">
            <v>0</v>
          </cell>
          <cell r="K22">
            <v>0</v>
          </cell>
          <cell r="L22">
            <v>0</v>
          </cell>
          <cell r="M22">
            <v>0</v>
          </cell>
          <cell r="N22">
            <v>0</v>
          </cell>
          <cell r="O22">
            <v>0</v>
          </cell>
          <cell r="P22">
            <v>0</v>
          </cell>
          <cell r="Q22">
            <v>0</v>
          </cell>
          <cell r="R22">
            <v>0</v>
          </cell>
          <cell r="S22">
            <v>0</v>
          </cell>
          <cell r="T22">
            <v>0</v>
          </cell>
          <cell r="U22">
            <v>0</v>
          </cell>
          <cell r="V22">
            <v>0</v>
          </cell>
          <cell r="W22">
            <v>0</v>
          </cell>
          <cell r="Z22">
            <v>73</v>
          </cell>
          <cell r="AA22">
            <v>106692.68</v>
          </cell>
        </row>
        <row r="23">
          <cell r="A23">
            <v>2004</v>
          </cell>
          <cell r="B23">
            <v>38</v>
          </cell>
          <cell r="C23" t="str">
            <v>09/24/2004</v>
          </cell>
          <cell r="E23" t="str">
            <v>Friday</v>
          </cell>
          <cell r="G23">
            <v>96</v>
          </cell>
          <cell r="H23">
            <v>118877.44</v>
          </cell>
          <cell r="J23">
            <v>2</v>
          </cell>
          <cell r="K23">
            <v>-676.77</v>
          </cell>
          <cell r="L23">
            <v>0</v>
          </cell>
          <cell r="M23">
            <v>0</v>
          </cell>
          <cell r="N23">
            <v>0</v>
          </cell>
          <cell r="O23">
            <v>0</v>
          </cell>
          <cell r="P23">
            <v>0</v>
          </cell>
          <cell r="Q23">
            <v>0</v>
          </cell>
          <cell r="R23">
            <v>0</v>
          </cell>
          <cell r="S23">
            <v>0</v>
          </cell>
          <cell r="T23">
            <v>0</v>
          </cell>
          <cell r="U23">
            <v>0</v>
          </cell>
          <cell r="V23">
            <v>0</v>
          </cell>
          <cell r="W23">
            <v>0</v>
          </cell>
          <cell r="Z23">
            <v>98</v>
          </cell>
          <cell r="AA23">
            <v>118200.67</v>
          </cell>
        </row>
        <row r="24">
          <cell r="A24">
            <v>2004</v>
          </cell>
          <cell r="B24">
            <v>38</v>
          </cell>
          <cell r="C24" t="str">
            <v>09/25/2004</v>
          </cell>
          <cell r="E24" t="str">
            <v>Saturday</v>
          </cell>
          <cell r="G24">
            <v>64</v>
          </cell>
          <cell r="H24">
            <v>47375.32</v>
          </cell>
          <cell r="J24">
            <v>0</v>
          </cell>
          <cell r="K24">
            <v>0</v>
          </cell>
          <cell r="L24">
            <v>0</v>
          </cell>
          <cell r="M24">
            <v>0</v>
          </cell>
          <cell r="N24">
            <v>0</v>
          </cell>
          <cell r="O24">
            <v>0</v>
          </cell>
          <cell r="P24">
            <v>0</v>
          </cell>
          <cell r="Q24">
            <v>0</v>
          </cell>
          <cell r="R24">
            <v>0</v>
          </cell>
          <cell r="S24">
            <v>0</v>
          </cell>
          <cell r="T24">
            <v>0</v>
          </cell>
          <cell r="U24">
            <v>0</v>
          </cell>
          <cell r="V24">
            <v>0</v>
          </cell>
          <cell r="W24">
            <v>0</v>
          </cell>
          <cell r="Z24">
            <v>64</v>
          </cell>
          <cell r="AA24">
            <v>47375.32</v>
          </cell>
        </row>
        <row r="25">
          <cell r="A25">
            <v>2004</v>
          </cell>
          <cell r="B25">
            <v>38</v>
          </cell>
          <cell r="C25" t="str">
            <v>09/26/2004</v>
          </cell>
          <cell r="E25" t="str">
            <v>Sunday</v>
          </cell>
          <cell r="G25">
            <v>19</v>
          </cell>
          <cell r="H25">
            <v>25369.23</v>
          </cell>
          <cell r="J25">
            <v>1</v>
          </cell>
          <cell r="K25">
            <v>-2178.44</v>
          </cell>
          <cell r="L25">
            <v>0</v>
          </cell>
          <cell r="M25">
            <v>0</v>
          </cell>
          <cell r="N25">
            <v>0</v>
          </cell>
          <cell r="O25">
            <v>0</v>
          </cell>
          <cell r="P25">
            <v>0</v>
          </cell>
          <cell r="Q25">
            <v>0</v>
          </cell>
          <cell r="R25">
            <v>0</v>
          </cell>
          <cell r="S25">
            <v>0</v>
          </cell>
          <cell r="T25">
            <v>0</v>
          </cell>
          <cell r="U25">
            <v>0</v>
          </cell>
          <cell r="V25">
            <v>0</v>
          </cell>
          <cell r="W25">
            <v>0</v>
          </cell>
          <cell r="Z25">
            <v>20</v>
          </cell>
          <cell r="AA25">
            <v>23190.79</v>
          </cell>
        </row>
        <row r="26">
          <cell r="A26">
            <v>2004</v>
          </cell>
          <cell r="B26">
            <v>39</v>
          </cell>
          <cell r="C26" t="str">
            <v>09/27/2004</v>
          </cell>
          <cell r="E26" t="str">
            <v>Monday</v>
          </cell>
          <cell r="G26">
            <v>23</v>
          </cell>
          <cell r="H26">
            <v>29604.34</v>
          </cell>
          <cell r="J26">
            <v>0</v>
          </cell>
          <cell r="K26">
            <v>0</v>
          </cell>
          <cell r="L26">
            <v>0</v>
          </cell>
          <cell r="M26">
            <v>0</v>
          </cell>
          <cell r="N26">
            <v>0</v>
          </cell>
          <cell r="O26">
            <v>0</v>
          </cell>
          <cell r="P26">
            <v>0</v>
          </cell>
          <cell r="Q26">
            <v>0</v>
          </cell>
          <cell r="R26">
            <v>0</v>
          </cell>
          <cell r="S26">
            <v>0</v>
          </cell>
          <cell r="T26">
            <v>0</v>
          </cell>
          <cell r="U26">
            <v>0</v>
          </cell>
          <cell r="V26">
            <v>0</v>
          </cell>
          <cell r="W26">
            <v>0</v>
          </cell>
          <cell r="Z26">
            <v>23</v>
          </cell>
          <cell r="AA26">
            <v>29604.34</v>
          </cell>
        </row>
        <row r="27">
          <cell r="A27">
            <v>2004</v>
          </cell>
          <cell r="B27">
            <v>39</v>
          </cell>
          <cell r="C27" t="str">
            <v>09/28/2004</v>
          </cell>
          <cell r="E27" t="str">
            <v>Tuesday</v>
          </cell>
          <cell r="G27">
            <v>127</v>
          </cell>
          <cell r="H27">
            <v>151137.88</v>
          </cell>
          <cell r="J27">
            <v>0</v>
          </cell>
          <cell r="K27">
            <v>0</v>
          </cell>
          <cell r="L27">
            <v>0</v>
          </cell>
          <cell r="M27">
            <v>0</v>
          </cell>
          <cell r="N27">
            <v>0</v>
          </cell>
          <cell r="O27">
            <v>0</v>
          </cell>
          <cell r="P27">
            <v>0</v>
          </cell>
          <cell r="Q27">
            <v>0</v>
          </cell>
          <cell r="R27">
            <v>0</v>
          </cell>
          <cell r="S27">
            <v>0</v>
          </cell>
          <cell r="T27">
            <v>0</v>
          </cell>
          <cell r="U27">
            <v>0</v>
          </cell>
          <cell r="V27">
            <v>0</v>
          </cell>
          <cell r="W27">
            <v>0</v>
          </cell>
          <cell r="Z27">
            <v>127</v>
          </cell>
          <cell r="AA27">
            <v>151137.88</v>
          </cell>
        </row>
        <row r="28">
          <cell r="A28">
            <v>2004</v>
          </cell>
          <cell r="B28">
            <v>39</v>
          </cell>
          <cell r="C28" t="str">
            <v>09/29/2004</v>
          </cell>
          <cell r="E28" t="str">
            <v>Wednesday</v>
          </cell>
          <cell r="G28">
            <v>110</v>
          </cell>
          <cell r="H28">
            <v>139183.1</v>
          </cell>
          <cell r="J28">
            <v>1</v>
          </cell>
          <cell r="K28">
            <v>-2354.64</v>
          </cell>
          <cell r="L28">
            <v>0</v>
          </cell>
          <cell r="M28">
            <v>0</v>
          </cell>
          <cell r="N28">
            <v>0</v>
          </cell>
          <cell r="O28">
            <v>0</v>
          </cell>
          <cell r="P28">
            <v>0</v>
          </cell>
          <cell r="Q28">
            <v>0</v>
          </cell>
          <cell r="R28">
            <v>0</v>
          </cell>
          <cell r="S28">
            <v>0</v>
          </cell>
          <cell r="T28">
            <v>0</v>
          </cell>
          <cell r="U28">
            <v>0</v>
          </cell>
          <cell r="V28">
            <v>0</v>
          </cell>
          <cell r="W28">
            <v>0</v>
          </cell>
          <cell r="Z28">
            <v>111</v>
          </cell>
          <cell r="AA28">
            <v>136828.46</v>
          </cell>
        </row>
        <row r="29">
          <cell r="A29">
            <v>2004</v>
          </cell>
          <cell r="B29">
            <v>39</v>
          </cell>
          <cell r="C29" t="str">
            <v>09/30/2004</v>
          </cell>
          <cell r="E29" t="str">
            <v>Thursday</v>
          </cell>
          <cell r="G29">
            <v>92</v>
          </cell>
          <cell r="H29">
            <v>95058.12</v>
          </cell>
          <cell r="J29">
            <v>1</v>
          </cell>
          <cell r="K29">
            <v>-2650</v>
          </cell>
          <cell r="L29">
            <v>0</v>
          </cell>
          <cell r="M29">
            <v>0</v>
          </cell>
          <cell r="N29">
            <v>0</v>
          </cell>
          <cell r="O29">
            <v>0</v>
          </cell>
          <cell r="P29">
            <v>0</v>
          </cell>
          <cell r="Q29">
            <v>0</v>
          </cell>
          <cell r="R29">
            <v>0</v>
          </cell>
          <cell r="S29">
            <v>0</v>
          </cell>
          <cell r="T29">
            <v>0</v>
          </cell>
          <cell r="U29">
            <v>0</v>
          </cell>
          <cell r="V29">
            <v>0</v>
          </cell>
          <cell r="W29">
            <v>0</v>
          </cell>
          <cell r="Z29">
            <v>93</v>
          </cell>
          <cell r="AA29">
            <v>92408.12</v>
          </cell>
        </row>
        <row r="30">
          <cell r="A30">
            <v>2004</v>
          </cell>
          <cell r="B30">
            <v>39</v>
          </cell>
          <cell r="C30" t="str">
            <v>10/01/2004</v>
          </cell>
          <cell r="E30" t="str">
            <v>Friday</v>
          </cell>
          <cell r="G30">
            <v>143</v>
          </cell>
          <cell r="H30">
            <v>160949.5</v>
          </cell>
          <cell r="J30">
            <v>1</v>
          </cell>
          <cell r="K30">
            <v>-565.67999999999995</v>
          </cell>
          <cell r="L30">
            <v>0</v>
          </cell>
          <cell r="M30">
            <v>0</v>
          </cell>
          <cell r="N30">
            <v>0</v>
          </cell>
          <cell r="O30">
            <v>0</v>
          </cell>
          <cell r="P30">
            <v>0</v>
          </cell>
          <cell r="Q30">
            <v>0</v>
          </cell>
          <cell r="R30">
            <v>0</v>
          </cell>
          <cell r="S30">
            <v>0</v>
          </cell>
          <cell r="T30">
            <v>0</v>
          </cell>
          <cell r="U30">
            <v>0</v>
          </cell>
          <cell r="V30">
            <v>0</v>
          </cell>
          <cell r="W30">
            <v>0</v>
          </cell>
          <cell r="Z30">
            <v>144</v>
          </cell>
          <cell r="AA30">
            <v>160383.82</v>
          </cell>
        </row>
        <row r="31">
          <cell r="A31">
            <v>2004</v>
          </cell>
          <cell r="B31">
            <v>39</v>
          </cell>
          <cell r="C31" t="str">
            <v>10/02/2004</v>
          </cell>
          <cell r="E31" t="str">
            <v>Saturday</v>
          </cell>
          <cell r="G31">
            <v>101</v>
          </cell>
          <cell r="H31">
            <v>102314.71</v>
          </cell>
          <cell r="J31">
            <v>1</v>
          </cell>
          <cell r="K31">
            <v>-1500</v>
          </cell>
          <cell r="L31">
            <v>0</v>
          </cell>
          <cell r="M31">
            <v>0</v>
          </cell>
          <cell r="N31">
            <v>0</v>
          </cell>
          <cell r="O31">
            <v>0</v>
          </cell>
          <cell r="P31">
            <v>0</v>
          </cell>
          <cell r="Q31">
            <v>0</v>
          </cell>
          <cell r="R31">
            <v>0</v>
          </cell>
          <cell r="S31">
            <v>0</v>
          </cell>
          <cell r="T31">
            <v>0</v>
          </cell>
          <cell r="U31">
            <v>0</v>
          </cell>
          <cell r="V31">
            <v>0</v>
          </cell>
          <cell r="W31">
            <v>0</v>
          </cell>
          <cell r="Z31">
            <v>102</v>
          </cell>
          <cell r="AA31">
            <v>100814.71</v>
          </cell>
        </row>
        <row r="32">
          <cell r="A32">
            <v>2004</v>
          </cell>
          <cell r="B32">
            <v>39</v>
          </cell>
          <cell r="C32" t="str">
            <v>10/03/2004</v>
          </cell>
          <cell r="E32" t="str">
            <v>Sunday</v>
          </cell>
          <cell r="G32">
            <v>36</v>
          </cell>
          <cell r="H32">
            <v>36942.92</v>
          </cell>
          <cell r="J32">
            <v>0</v>
          </cell>
          <cell r="K32">
            <v>0</v>
          </cell>
          <cell r="L32">
            <v>0</v>
          </cell>
          <cell r="M32">
            <v>0</v>
          </cell>
          <cell r="N32">
            <v>0</v>
          </cell>
          <cell r="O32">
            <v>0</v>
          </cell>
          <cell r="P32">
            <v>0</v>
          </cell>
          <cell r="Q32">
            <v>0</v>
          </cell>
          <cell r="R32">
            <v>0</v>
          </cell>
          <cell r="S32">
            <v>0</v>
          </cell>
          <cell r="T32">
            <v>0</v>
          </cell>
          <cell r="U32">
            <v>0</v>
          </cell>
          <cell r="V32">
            <v>0</v>
          </cell>
          <cell r="W32">
            <v>0</v>
          </cell>
          <cell r="Z32">
            <v>36</v>
          </cell>
          <cell r="AA32">
            <v>36942.92</v>
          </cell>
        </row>
        <row r="33">
          <cell r="A33">
            <v>2004</v>
          </cell>
          <cell r="B33">
            <v>40</v>
          </cell>
          <cell r="C33" t="str">
            <v>10/04/2004</v>
          </cell>
          <cell r="E33" t="str">
            <v>Monday</v>
          </cell>
          <cell r="G33">
            <v>46</v>
          </cell>
          <cell r="H33">
            <v>52982.18</v>
          </cell>
          <cell r="J33">
            <v>0</v>
          </cell>
          <cell r="K33">
            <v>0</v>
          </cell>
          <cell r="L33">
            <v>0</v>
          </cell>
          <cell r="M33">
            <v>0</v>
          </cell>
          <cell r="N33">
            <v>0</v>
          </cell>
          <cell r="O33">
            <v>0</v>
          </cell>
          <cell r="P33">
            <v>0</v>
          </cell>
          <cell r="Q33">
            <v>0</v>
          </cell>
          <cell r="R33">
            <v>0</v>
          </cell>
          <cell r="S33">
            <v>0</v>
          </cell>
          <cell r="T33">
            <v>0</v>
          </cell>
          <cell r="U33">
            <v>0</v>
          </cell>
          <cell r="V33">
            <v>0</v>
          </cell>
          <cell r="W33">
            <v>0</v>
          </cell>
          <cell r="Z33">
            <v>46</v>
          </cell>
          <cell r="AA33">
            <v>52982.18</v>
          </cell>
        </row>
        <row r="34">
          <cell r="A34">
            <v>2004</v>
          </cell>
          <cell r="B34">
            <v>40</v>
          </cell>
          <cell r="C34" t="str">
            <v>10/05/2004</v>
          </cell>
          <cell r="E34" t="str">
            <v>Tuesday</v>
          </cell>
          <cell r="G34">
            <v>116</v>
          </cell>
          <cell r="H34">
            <v>129102.48</v>
          </cell>
          <cell r="J34">
            <v>0</v>
          </cell>
          <cell r="K34">
            <v>0</v>
          </cell>
          <cell r="L34">
            <v>0</v>
          </cell>
          <cell r="M34">
            <v>0</v>
          </cell>
          <cell r="N34">
            <v>0</v>
          </cell>
          <cell r="O34">
            <v>0</v>
          </cell>
          <cell r="P34">
            <v>0</v>
          </cell>
          <cell r="Q34">
            <v>0</v>
          </cell>
          <cell r="R34">
            <v>0</v>
          </cell>
          <cell r="S34">
            <v>0</v>
          </cell>
          <cell r="T34">
            <v>0</v>
          </cell>
          <cell r="U34">
            <v>0</v>
          </cell>
          <cell r="V34">
            <v>0</v>
          </cell>
          <cell r="W34">
            <v>0</v>
          </cell>
          <cell r="Z34">
            <v>116</v>
          </cell>
          <cell r="AA34">
            <v>129102.48</v>
          </cell>
        </row>
        <row r="35">
          <cell r="A35">
            <v>2004</v>
          </cell>
          <cell r="B35">
            <v>40</v>
          </cell>
          <cell r="C35" t="str">
            <v>10/06/2004</v>
          </cell>
          <cell r="E35" t="str">
            <v>Wednesday</v>
          </cell>
          <cell r="G35">
            <v>135</v>
          </cell>
          <cell r="H35">
            <v>141126.09</v>
          </cell>
          <cell r="J35">
            <v>2</v>
          </cell>
          <cell r="K35">
            <v>-3444.61</v>
          </cell>
          <cell r="L35">
            <v>0</v>
          </cell>
          <cell r="M35">
            <v>0</v>
          </cell>
          <cell r="N35">
            <v>0</v>
          </cell>
          <cell r="O35">
            <v>0</v>
          </cell>
          <cell r="P35">
            <v>0</v>
          </cell>
          <cell r="Q35">
            <v>0</v>
          </cell>
          <cell r="R35">
            <v>0</v>
          </cell>
          <cell r="S35">
            <v>0</v>
          </cell>
          <cell r="T35">
            <v>0</v>
          </cell>
          <cell r="U35">
            <v>0</v>
          </cell>
          <cell r="V35">
            <v>0</v>
          </cell>
          <cell r="W35">
            <v>0</v>
          </cell>
          <cell r="Z35">
            <v>137</v>
          </cell>
          <cell r="AA35">
            <v>137681.48000000001</v>
          </cell>
        </row>
        <row r="36">
          <cell r="A36">
            <v>2004</v>
          </cell>
          <cell r="B36">
            <v>40</v>
          </cell>
          <cell r="C36" t="str">
            <v>10/07/2004</v>
          </cell>
          <cell r="E36" t="str">
            <v>Thursday</v>
          </cell>
          <cell r="G36">
            <v>113</v>
          </cell>
          <cell r="H36">
            <v>90645.75</v>
          </cell>
          <cell r="J36">
            <v>2</v>
          </cell>
          <cell r="K36">
            <v>-3743.22</v>
          </cell>
          <cell r="L36">
            <v>0</v>
          </cell>
          <cell r="M36">
            <v>0</v>
          </cell>
          <cell r="N36">
            <v>0</v>
          </cell>
          <cell r="O36">
            <v>0</v>
          </cell>
          <cell r="P36">
            <v>0</v>
          </cell>
          <cell r="Q36">
            <v>0</v>
          </cell>
          <cell r="R36">
            <v>0</v>
          </cell>
          <cell r="S36">
            <v>0</v>
          </cell>
          <cell r="T36">
            <v>0</v>
          </cell>
          <cell r="U36">
            <v>0</v>
          </cell>
          <cell r="V36">
            <v>0</v>
          </cell>
          <cell r="W36">
            <v>0</v>
          </cell>
          <cell r="Z36">
            <v>115</v>
          </cell>
          <cell r="AA36">
            <v>86902.53</v>
          </cell>
        </row>
        <row r="37">
          <cell r="A37">
            <v>2004</v>
          </cell>
          <cell r="B37">
            <v>40</v>
          </cell>
          <cell r="C37" t="str">
            <v>10/08/2004</v>
          </cell>
          <cell r="E37" t="str">
            <v>Friday</v>
          </cell>
          <cell r="G37">
            <v>146</v>
          </cell>
          <cell r="H37">
            <v>142203.18</v>
          </cell>
          <cell r="J37">
            <v>0</v>
          </cell>
          <cell r="K37">
            <v>0</v>
          </cell>
          <cell r="L37">
            <v>0</v>
          </cell>
          <cell r="M37">
            <v>0</v>
          </cell>
          <cell r="N37">
            <v>0</v>
          </cell>
          <cell r="O37">
            <v>0</v>
          </cell>
          <cell r="P37">
            <v>0</v>
          </cell>
          <cell r="Q37">
            <v>0</v>
          </cell>
          <cell r="R37">
            <v>0</v>
          </cell>
          <cell r="S37">
            <v>0</v>
          </cell>
          <cell r="T37">
            <v>0</v>
          </cell>
          <cell r="U37">
            <v>0</v>
          </cell>
          <cell r="V37">
            <v>0</v>
          </cell>
          <cell r="W37">
            <v>0</v>
          </cell>
          <cell r="Z37">
            <v>146</v>
          </cell>
          <cell r="AA37">
            <v>142203.18</v>
          </cell>
        </row>
        <row r="38">
          <cell r="A38">
            <v>2004</v>
          </cell>
          <cell r="B38">
            <v>40</v>
          </cell>
          <cell r="C38" t="str">
            <v>10/09/2004</v>
          </cell>
          <cell r="E38" t="str">
            <v>Saturday</v>
          </cell>
          <cell r="G38">
            <v>76</v>
          </cell>
          <cell r="H38">
            <v>69860.600000000006</v>
          </cell>
          <cell r="J38">
            <v>1</v>
          </cell>
          <cell r="K38">
            <v>-601</v>
          </cell>
          <cell r="L38">
            <v>0</v>
          </cell>
          <cell r="M38">
            <v>0</v>
          </cell>
          <cell r="N38">
            <v>0</v>
          </cell>
          <cell r="O38">
            <v>0</v>
          </cell>
          <cell r="P38">
            <v>0</v>
          </cell>
          <cell r="Q38">
            <v>0</v>
          </cell>
          <cell r="R38">
            <v>0</v>
          </cell>
          <cell r="S38">
            <v>0</v>
          </cell>
          <cell r="T38">
            <v>0</v>
          </cell>
          <cell r="U38">
            <v>0</v>
          </cell>
          <cell r="V38">
            <v>0</v>
          </cell>
          <cell r="W38">
            <v>0</v>
          </cell>
          <cell r="Z38">
            <v>77</v>
          </cell>
          <cell r="AA38">
            <v>69259.600000000006</v>
          </cell>
        </row>
        <row r="39">
          <cell r="A39">
            <v>2004</v>
          </cell>
          <cell r="B39">
            <v>40</v>
          </cell>
          <cell r="C39" t="str">
            <v>10/10/2004</v>
          </cell>
          <cell r="E39" t="str">
            <v>Sunday</v>
          </cell>
          <cell r="G39">
            <v>28</v>
          </cell>
          <cell r="H39">
            <v>20179.43</v>
          </cell>
          <cell r="J39">
            <v>0</v>
          </cell>
          <cell r="K39">
            <v>0</v>
          </cell>
          <cell r="L39">
            <v>0</v>
          </cell>
          <cell r="M39">
            <v>0</v>
          </cell>
          <cell r="N39">
            <v>0</v>
          </cell>
          <cell r="O39">
            <v>0</v>
          </cell>
          <cell r="P39">
            <v>0</v>
          </cell>
          <cell r="Q39">
            <v>0</v>
          </cell>
          <cell r="R39">
            <v>0</v>
          </cell>
          <cell r="S39">
            <v>0</v>
          </cell>
          <cell r="T39">
            <v>0</v>
          </cell>
          <cell r="U39">
            <v>0</v>
          </cell>
          <cell r="V39">
            <v>0</v>
          </cell>
          <cell r="W39">
            <v>0</v>
          </cell>
          <cell r="Z39">
            <v>28</v>
          </cell>
          <cell r="AA39">
            <v>20179.43</v>
          </cell>
        </row>
        <row r="40">
          <cell r="A40">
            <v>2004</v>
          </cell>
          <cell r="B40">
            <v>41</v>
          </cell>
          <cell r="C40" t="str">
            <v>10/11/2004</v>
          </cell>
          <cell r="E40" t="str">
            <v>Monday</v>
          </cell>
          <cell r="G40">
            <v>32</v>
          </cell>
          <cell r="H40">
            <v>35964.06</v>
          </cell>
          <cell r="J40">
            <v>1</v>
          </cell>
          <cell r="K40">
            <v>-16.96</v>
          </cell>
          <cell r="L40">
            <v>0</v>
          </cell>
          <cell r="M40">
            <v>0</v>
          </cell>
          <cell r="N40">
            <v>0</v>
          </cell>
          <cell r="O40">
            <v>0</v>
          </cell>
          <cell r="P40">
            <v>0</v>
          </cell>
          <cell r="Q40">
            <v>0</v>
          </cell>
          <cell r="R40">
            <v>0</v>
          </cell>
          <cell r="S40">
            <v>0</v>
          </cell>
          <cell r="T40">
            <v>0</v>
          </cell>
          <cell r="U40">
            <v>0</v>
          </cell>
          <cell r="V40">
            <v>0</v>
          </cell>
          <cell r="W40">
            <v>0</v>
          </cell>
          <cell r="Z40">
            <v>33</v>
          </cell>
          <cell r="AA40">
            <v>35947.1</v>
          </cell>
        </row>
        <row r="41">
          <cell r="A41">
            <v>2004</v>
          </cell>
          <cell r="B41">
            <v>41</v>
          </cell>
          <cell r="C41" t="str">
            <v>10/12/2004</v>
          </cell>
          <cell r="E41" t="str">
            <v>Tuesday</v>
          </cell>
          <cell r="G41">
            <v>82</v>
          </cell>
          <cell r="H41">
            <v>73453.19</v>
          </cell>
          <cell r="J41">
            <v>2</v>
          </cell>
          <cell r="K41">
            <v>-6854</v>
          </cell>
          <cell r="L41">
            <v>0</v>
          </cell>
          <cell r="M41">
            <v>0</v>
          </cell>
          <cell r="N41">
            <v>0</v>
          </cell>
          <cell r="O41">
            <v>0</v>
          </cell>
          <cell r="P41">
            <v>0</v>
          </cell>
          <cell r="Q41">
            <v>0</v>
          </cell>
          <cell r="R41">
            <v>0</v>
          </cell>
          <cell r="S41">
            <v>0</v>
          </cell>
          <cell r="T41">
            <v>0</v>
          </cell>
          <cell r="U41">
            <v>0</v>
          </cell>
          <cell r="V41">
            <v>0</v>
          </cell>
          <cell r="W41">
            <v>0</v>
          </cell>
          <cell r="Z41">
            <v>84</v>
          </cell>
          <cell r="AA41">
            <v>66599.19</v>
          </cell>
        </row>
        <row r="42">
          <cell r="A42">
            <v>2004</v>
          </cell>
          <cell r="B42">
            <v>41</v>
          </cell>
          <cell r="C42" t="str">
            <v>10/13/2004</v>
          </cell>
          <cell r="E42" t="str">
            <v>Wednesday</v>
          </cell>
          <cell r="G42">
            <v>140</v>
          </cell>
          <cell r="H42">
            <v>125384.7</v>
          </cell>
          <cell r="J42">
            <v>1</v>
          </cell>
          <cell r="K42">
            <v>-1811.02</v>
          </cell>
          <cell r="L42">
            <v>0</v>
          </cell>
          <cell r="M42">
            <v>0</v>
          </cell>
          <cell r="N42">
            <v>0</v>
          </cell>
          <cell r="O42">
            <v>0</v>
          </cell>
          <cell r="P42">
            <v>0</v>
          </cell>
          <cell r="Q42">
            <v>0</v>
          </cell>
          <cell r="R42">
            <v>0</v>
          </cell>
          <cell r="S42">
            <v>0</v>
          </cell>
          <cell r="T42">
            <v>0</v>
          </cell>
          <cell r="U42">
            <v>0</v>
          </cell>
          <cell r="V42">
            <v>0</v>
          </cell>
          <cell r="W42">
            <v>0</v>
          </cell>
          <cell r="Z42">
            <v>141</v>
          </cell>
          <cell r="AA42">
            <v>123573.68</v>
          </cell>
        </row>
        <row r="43">
          <cell r="A43">
            <v>2004</v>
          </cell>
          <cell r="B43">
            <v>41</v>
          </cell>
          <cell r="C43" t="str">
            <v>10/14/2004</v>
          </cell>
          <cell r="E43" t="str">
            <v>Thursday</v>
          </cell>
          <cell r="G43">
            <v>151</v>
          </cell>
          <cell r="H43">
            <v>126233.52</v>
          </cell>
          <cell r="J43">
            <v>0</v>
          </cell>
          <cell r="K43">
            <v>0</v>
          </cell>
          <cell r="L43">
            <v>0</v>
          </cell>
          <cell r="M43">
            <v>0</v>
          </cell>
          <cell r="N43">
            <v>0</v>
          </cell>
          <cell r="O43">
            <v>0</v>
          </cell>
          <cell r="P43">
            <v>0</v>
          </cell>
          <cell r="Q43">
            <v>0</v>
          </cell>
          <cell r="R43">
            <v>0</v>
          </cell>
          <cell r="S43">
            <v>0</v>
          </cell>
          <cell r="T43">
            <v>0</v>
          </cell>
          <cell r="U43">
            <v>0</v>
          </cell>
          <cell r="V43">
            <v>0</v>
          </cell>
          <cell r="W43">
            <v>0</v>
          </cell>
          <cell r="Z43">
            <v>151</v>
          </cell>
          <cell r="AA43">
            <v>126233.52</v>
          </cell>
        </row>
        <row r="44">
          <cell r="A44">
            <v>2004</v>
          </cell>
          <cell r="B44">
            <v>41</v>
          </cell>
          <cell r="C44" t="str">
            <v>10/15/2004</v>
          </cell>
          <cell r="E44" t="str">
            <v>Friday</v>
          </cell>
          <cell r="G44">
            <v>120</v>
          </cell>
          <cell r="H44">
            <v>138959.04000000001</v>
          </cell>
          <cell r="J44">
            <v>2</v>
          </cell>
          <cell r="K44">
            <v>-295.07</v>
          </cell>
          <cell r="L44">
            <v>0</v>
          </cell>
          <cell r="M44">
            <v>0</v>
          </cell>
          <cell r="N44">
            <v>0</v>
          </cell>
          <cell r="O44">
            <v>0</v>
          </cell>
          <cell r="P44">
            <v>0</v>
          </cell>
          <cell r="Q44">
            <v>0</v>
          </cell>
          <cell r="R44">
            <v>0</v>
          </cell>
          <cell r="S44">
            <v>0</v>
          </cell>
          <cell r="T44">
            <v>0</v>
          </cell>
          <cell r="U44">
            <v>0</v>
          </cell>
          <cell r="V44">
            <v>0</v>
          </cell>
          <cell r="W44">
            <v>0</v>
          </cell>
          <cell r="Z44">
            <v>122</v>
          </cell>
          <cell r="AA44">
            <v>138663.97</v>
          </cell>
        </row>
        <row r="45">
          <cell r="A45">
            <v>2004</v>
          </cell>
          <cell r="B45">
            <v>41</v>
          </cell>
          <cell r="C45" t="str">
            <v>10/16/2004</v>
          </cell>
          <cell r="E45" t="str">
            <v>Saturday</v>
          </cell>
          <cell r="G45">
            <v>106</v>
          </cell>
          <cell r="H45">
            <v>107587.85</v>
          </cell>
          <cell r="J45">
            <v>2</v>
          </cell>
          <cell r="K45">
            <v>-2862</v>
          </cell>
          <cell r="L45">
            <v>0</v>
          </cell>
          <cell r="M45">
            <v>0</v>
          </cell>
          <cell r="N45">
            <v>0</v>
          </cell>
          <cell r="O45">
            <v>0</v>
          </cell>
          <cell r="P45">
            <v>0</v>
          </cell>
          <cell r="Q45">
            <v>0</v>
          </cell>
          <cell r="R45">
            <v>0</v>
          </cell>
          <cell r="S45">
            <v>0</v>
          </cell>
          <cell r="T45">
            <v>0</v>
          </cell>
          <cell r="U45">
            <v>0</v>
          </cell>
          <cell r="V45">
            <v>0</v>
          </cell>
          <cell r="W45">
            <v>0</v>
          </cell>
          <cell r="Z45">
            <v>108</v>
          </cell>
          <cell r="AA45">
            <v>104725.85</v>
          </cell>
        </row>
        <row r="46">
          <cell r="A46">
            <v>2004</v>
          </cell>
          <cell r="B46">
            <v>41</v>
          </cell>
          <cell r="C46" t="str">
            <v>10/17/2004</v>
          </cell>
          <cell r="E46" t="str">
            <v>Sunday</v>
          </cell>
          <cell r="G46">
            <v>43</v>
          </cell>
          <cell r="H46">
            <v>25922.34</v>
          </cell>
          <cell r="J46">
            <v>0</v>
          </cell>
          <cell r="K46">
            <v>0</v>
          </cell>
          <cell r="L46">
            <v>0</v>
          </cell>
          <cell r="M46">
            <v>0</v>
          </cell>
          <cell r="N46">
            <v>0</v>
          </cell>
          <cell r="O46">
            <v>0</v>
          </cell>
          <cell r="P46">
            <v>0</v>
          </cell>
          <cell r="Q46">
            <v>0</v>
          </cell>
          <cell r="R46">
            <v>0</v>
          </cell>
          <cell r="S46">
            <v>0</v>
          </cell>
          <cell r="T46">
            <v>0</v>
          </cell>
          <cell r="U46">
            <v>0</v>
          </cell>
          <cell r="V46">
            <v>0</v>
          </cell>
          <cell r="W46">
            <v>0</v>
          </cell>
          <cell r="Z46">
            <v>43</v>
          </cell>
          <cell r="AA46">
            <v>25922.34</v>
          </cell>
        </row>
        <row r="47">
          <cell r="A47">
            <v>2004</v>
          </cell>
          <cell r="B47">
            <v>42</v>
          </cell>
          <cell r="C47" t="str">
            <v>10/18/2004</v>
          </cell>
          <cell r="E47" t="str">
            <v>Monday</v>
          </cell>
          <cell r="G47">
            <v>28</v>
          </cell>
          <cell r="H47">
            <v>20652.7</v>
          </cell>
          <cell r="J47">
            <v>0</v>
          </cell>
          <cell r="K47">
            <v>0</v>
          </cell>
          <cell r="L47">
            <v>0</v>
          </cell>
          <cell r="M47">
            <v>0</v>
          </cell>
          <cell r="N47">
            <v>0</v>
          </cell>
          <cell r="O47">
            <v>0</v>
          </cell>
          <cell r="P47">
            <v>0</v>
          </cell>
          <cell r="Q47">
            <v>0</v>
          </cell>
          <cell r="R47">
            <v>0</v>
          </cell>
          <cell r="S47">
            <v>0</v>
          </cell>
          <cell r="T47">
            <v>0</v>
          </cell>
          <cell r="U47">
            <v>0</v>
          </cell>
          <cell r="V47">
            <v>0</v>
          </cell>
          <cell r="W47">
            <v>0</v>
          </cell>
          <cell r="Z47">
            <v>28</v>
          </cell>
          <cell r="AA47">
            <v>20652.7</v>
          </cell>
        </row>
        <row r="48">
          <cell r="A48">
            <v>2004</v>
          </cell>
          <cell r="B48">
            <v>42</v>
          </cell>
          <cell r="C48" t="str">
            <v>10/19/2004</v>
          </cell>
          <cell r="E48" t="str">
            <v>Tuesday</v>
          </cell>
          <cell r="G48">
            <v>124</v>
          </cell>
          <cell r="H48">
            <v>105184.36</v>
          </cell>
          <cell r="J48">
            <v>3</v>
          </cell>
          <cell r="K48">
            <v>-2716</v>
          </cell>
          <cell r="L48">
            <v>0</v>
          </cell>
          <cell r="M48">
            <v>0</v>
          </cell>
          <cell r="N48">
            <v>0</v>
          </cell>
          <cell r="O48">
            <v>0</v>
          </cell>
          <cell r="P48">
            <v>0</v>
          </cell>
          <cell r="Q48">
            <v>0</v>
          </cell>
          <cell r="R48">
            <v>0</v>
          </cell>
          <cell r="S48">
            <v>0</v>
          </cell>
          <cell r="T48">
            <v>0</v>
          </cell>
          <cell r="U48">
            <v>0</v>
          </cell>
          <cell r="V48">
            <v>0</v>
          </cell>
          <cell r="W48">
            <v>0</v>
          </cell>
          <cell r="Z48">
            <v>127</v>
          </cell>
          <cell r="AA48">
            <v>102468.36</v>
          </cell>
        </row>
        <row r="49">
          <cell r="A49">
            <v>2004</v>
          </cell>
          <cell r="B49">
            <v>42</v>
          </cell>
          <cell r="C49" t="str">
            <v>10/20/2004</v>
          </cell>
          <cell r="E49" t="str">
            <v>Wednesday</v>
          </cell>
          <cell r="G49">
            <v>100</v>
          </cell>
          <cell r="H49">
            <v>95868.800000000003</v>
          </cell>
          <cell r="J49">
            <v>3</v>
          </cell>
          <cell r="K49">
            <v>-8170.17</v>
          </cell>
          <cell r="L49">
            <v>0</v>
          </cell>
          <cell r="M49">
            <v>0</v>
          </cell>
          <cell r="N49">
            <v>0</v>
          </cell>
          <cell r="O49">
            <v>0</v>
          </cell>
          <cell r="P49">
            <v>0</v>
          </cell>
          <cell r="Q49">
            <v>0</v>
          </cell>
          <cell r="R49">
            <v>0</v>
          </cell>
          <cell r="S49">
            <v>0</v>
          </cell>
          <cell r="T49">
            <v>0</v>
          </cell>
          <cell r="U49">
            <v>0</v>
          </cell>
          <cell r="V49">
            <v>0</v>
          </cell>
          <cell r="W49">
            <v>0</v>
          </cell>
          <cell r="Z49">
            <v>103</v>
          </cell>
          <cell r="AA49">
            <v>87698.63</v>
          </cell>
        </row>
        <row r="50">
          <cell r="A50">
            <v>2004</v>
          </cell>
          <cell r="B50">
            <v>42</v>
          </cell>
          <cell r="C50" t="str">
            <v>10/21/2004</v>
          </cell>
          <cell r="E50" t="str">
            <v>Thursday</v>
          </cell>
          <cell r="G50">
            <v>119</v>
          </cell>
          <cell r="H50">
            <v>122730.19</v>
          </cell>
          <cell r="J50">
            <v>2</v>
          </cell>
          <cell r="K50">
            <v>-11045.99</v>
          </cell>
          <cell r="L50">
            <v>0</v>
          </cell>
          <cell r="M50">
            <v>0</v>
          </cell>
          <cell r="N50">
            <v>0</v>
          </cell>
          <cell r="O50">
            <v>0</v>
          </cell>
          <cell r="P50">
            <v>0</v>
          </cell>
          <cell r="Q50">
            <v>0</v>
          </cell>
          <cell r="R50">
            <v>0</v>
          </cell>
          <cell r="S50">
            <v>0</v>
          </cell>
          <cell r="T50">
            <v>0</v>
          </cell>
          <cell r="U50">
            <v>0</v>
          </cell>
          <cell r="V50">
            <v>0</v>
          </cell>
          <cell r="W50">
            <v>0</v>
          </cell>
          <cell r="Z50">
            <v>121</v>
          </cell>
          <cell r="AA50">
            <v>111684.2</v>
          </cell>
        </row>
        <row r="51">
          <cell r="A51">
            <v>2004</v>
          </cell>
          <cell r="B51">
            <v>42</v>
          </cell>
          <cell r="C51" t="str">
            <v>10/22/2004</v>
          </cell>
          <cell r="E51" t="str">
            <v>Friday</v>
          </cell>
          <cell r="G51">
            <v>100</v>
          </cell>
          <cell r="H51">
            <v>91949.84</v>
          </cell>
          <cell r="J51">
            <v>3</v>
          </cell>
          <cell r="K51">
            <v>-4752.6899999999996</v>
          </cell>
          <cell r="L51">
            <v>0</v>
          </cell>
          <cell r="M51">
            <v>0</v>
          </cell>
          <cell r="N51">
            <v>0</v>
          </cell>
          <cell r="O51">
            <v>0</v>
          </cell>
          <cell r="P51">
            <v>0</v>
          </cell>
          <cell r="Q51">
            <v>0</v>
          </cell>
          <cell r="R51">
            <v>0</v>
          </cell>
          <cell r="S51">
            <v>0</v>
          </cell>
          <cell r="T51">
            <v>0</v>
          </cell>
          <cell r="U51">
            <v>0</v>
          </cell>
          <cell r="V51">
            <v>0</v>
          </cell>
          <cell r="W51">
            <v>0</v>
          </cell>
          <cell r="Z51">
            <v>103</v>
          </cell>
          <cell r="AA51">
            <v>87197.15</v>
          </cell>
        </row>
        <row r="52">
          <cell r="A52">
            <v>2004</v>
          </cell>
          <cell r="B52">
            <v>42</v>
          </cell>
          <cell r="C52" t="str">
            <v>10/23/2004</v>
          </cell>
          <cell r="E52" t="str">
            <v>Saturday</v>
          </cell>
          <cell r="G52">
            <v>105</v>
          </cell>
          <cell r="H52">
            <v>84684.21</v>
          </cell>
          <cell r="J52">
            <v>1</v>
          </cell>
          <cell r="K52">
            <v>-1814.74</v>
          </cell>
          <cell r="L52">
            <v>0</v>
          </cell>
          <cell r="M52">
            <v>0</v>
          </cell>
          <cell r="N52">
            <v>0</v>
          </cell>
          <cell r="O52">
            <v>0</v>
          </cell>
          <cell r="P52">
            <v>0</v>
          </cell>
          <cell r="Q52">
            <v>0</v>
          </cell>
          <cell r="R52">
            <v>0</v>
          </cell>
          <cell r="S52">
            <v>0</v>
          </cell>
          <cell r="T52">
            <v>0</v>
          </cell>
          <cell r="U52">
            <v>0</v>
          </cell>
          <cell r="V52">
            <v>0</v>
          </cell>
          <cell r="W52">
            <v>0</v>
          </cell>
          <cell r="Z52">
            <v>106</v>
          </cell>
          <cell r="AA52">
            <v>82869.47</v>
          </cell>
        </row>
        <row r="53">
          <cell r="A53">
            <v>2004</v>
          </cell>
          <cell r="B53">
            <v>42</v>
          </cell>
          <cell r="C53" t="str">
            <v>10/24/2004</v>
          </cell>
          <cell r="E53" t="str">
            <v>Sunday</v>
          </cell>
          <cell r="G53">
            <v>39</v>
          </cell>
          <cell r="H53">
            <v>30299.23</v>
          </cell>
          <cell r="J53">
            <v>1</v>
          </cell>
          <cell r="K53">
            <v>-301.08999999999997</v>
          </cell>
          <cell r="L53">
            <v>0</v>
          </cell>
          <cell r="M53">
            <v>0</v>
          </cell>
          <cell r="N53">
            <v>0</v>
          </cell>
          <cell r="O53">
            <v>0</v>
          </cell>
          <cell r="P53">
            <v>0</v>
          </cell>
          <cell r="Q53">
            <v>0</v>
          </cell>
          <cell r="R53">
            <v>0</v>
          </cell>
          <cell r="S53">
            <v>0</v>
          </cell>
          <cell r="T53">
            <v>0</v>
          </cell>
          <cell r="U53">
            <v>0</v>
          </cell>
          <cell r="V53">
            <v>0</v>
          </cell>
          <cell r="W53">
            <v>0</v>
          </cell>
          <cell r="Z53">
            <v>40</v>
          </cell>
          <cell r="AA53">
            <v>29998.14</v>
          </cell>
        </row>
        <row r="54">
          <cell r="A54">
            <v>2004</v>
          </cell>
          <cell r="B54">
            <v>43</v>
          </cell>
          <cell r="C54" t="str">
            <v>10/25/2004</v>
          </cell>
          <cell r="E54" t="str">
            <v>Monday</v>
          </cell>
          <cell r="G54">
            <v>49</v>
          </cell>
          <cell r="H54">
            <v>31366.45</v>
          </cell>
          <cell r="J54">
            <v>2</v>
          </cell>
          <cell r="K54">
            <v>-3192.09</v>
          </cell>
          <cell r="L54">
            <v>0</v>
          </cell>
          <cell r="M54">
            <v>0</v>
          </cell>
          <cell r="N54">
            <v>0</v>
          </cell>
          <cell r="O54">
            <v>0</v>
          </cell>
          <cell r="P54">
            <v>0</v>
          </cell>
          <cell r="Q54">
            <v>0</v>
          </cell>
          <cell r="R54">
            <v>0</v>
          </cell>
          <cell r="S54">
            <v>0</v>
          </cell>
          <cell r="T54">
            <v>0</v>
          </cell>
          <cell r="U54">
            <v>0</v>
          </cell>
          <cell r="V54">
            <v>0</v>
          </cell>
          <cell r="W54">
            <v>0</v>
          </cell>
          <cell r="Z54">
            <v>51</v>
          </cell>
          <cell r="AA54">
            <v>28174.36</v>
          </cell>
        </row>
        <row r="55">
          <cell r="A55">
            <v>2004</v>
          </cell>
          <cell r="B55">
            <v>43</v>
          </cell>
          <cell r="C55" t="str">
            <v>10/26/2004</v>
          </cell>
          <cell r="E55" t="str">
            <v>Tuesday</v>
          </cell>
          <cell r="G55">
            <v>109</v>
          </cell>
          <cell r="H55">
            <v>79711.61</v>
          </cell>
          <cell r="J55">
            <v>1</v>
          </cell>
          <cell r="K55">
            <v>-357.36</v>
          </cell>
          <cell r="L55">
            <v>0</v>
          </cell>
          <cell r="M55">
            <v>0</v>
          </cell>
          <cell r="N55">
            <v>0</v>
          </cell>
          <cell r="O55">
            <v>0</v>
          </cell>
          <cell r="P55">
            <v>0</v>
          </cell>
          <cell r="Q55">
            <v>0</v>
          </cell>
          <cell r="R55">
            <v>0</v>
          </cell>
          <cell r="S55">
            <v>0</v>
          </cell>
          <cell r="T55">
            <v>0</v>
          </cell>
          <cell r="U55">
            <v>0</v>
          </cell>
          <cell r="V55">
            <v>0</v>
          </cell>
          <cell r="W55">
            <v>0</v>
          </cell>
          <cell r="Z55">
            <v>110</v>
          </cell>
          <cell r="AA55">
            <v>79354.25</v>
          </cell>
        </row>
        <row r="56">
          <cell r="A56">
            <v>2004</v>
          </cell>
          <cell r="B56">
            <v>43</v>
          </cell>
          <cell r="C56" t="str">
            <v>10/27/2004</v>
          </cell>
          <cell r="E56" t="str">
            <v>Wednesday</v>
          </cell>
          <cell r="G56">
            <v>110</v>
          </cell>
          <cell r="H56">
            <v>100720.36</v>
          </cell>
          <cell r="J56">
            <v>1</v>
          </cell>
          <cell r="K56">
            <v>-1926</v>
          </cell>
          <cell r="L56">
            <v>0</v>
          </cell>
          <cell r="M56">
            <v>0</v>
          </cell>
          <cell r="N56">
            <v>0</v>
          </cell>
          <cell r="O56">
            <v>0</v>
          </cell>
          <cell r="P56">
            <v>0</v>
          </cell>
          <cell r="Q56">
            <v>0</v>
          </cell>
          <cell r="R56">
            <v>0</v>
          </cell>
          <cell r="S56">
            <v>0</v>
          </cell>
          <cell r="T56">
            <v>0</v>
          </cell>
          <cell r="U56">
            <v>0</v>
          </cell>
          <cell r="V56">
            <v>0</v>
          </cell>
          <cell r="W56">
            <v>0</v>
          </cell>
          <cell r="Z56">
            <v>111</v>
          </cell>
          <cell r="AA56">
            <v>98794.36</v>
          </cell>
        </row>
        <row r="57">
          <cell r="A57">
            <v>2004</v>
          </cell>
          <cell r="B57">
            <v>43</v>
          </cell>
          <cell r="C57" t="str">
            <v>10/28/2004</v>
          </cell>
          <cell r="E57" t="str">
            <v>Thursday</v>
          </cell>
          <cell r="G57">
            <v>98</v>
          </cell>
          <cell r="H57">
            <v>83441.2</v>
          </cell>
          <cell r="J57">
            <v>4</v>
          </cell>
          <cell r="K57">
            <v>-6550.2</v>
          </cell>
          <cell r="L57">
            <v>0</v>
          </cell>
          <cell r="M57">
            <v>0</v>
          </cell>
          <cell r="N57">
            <v>0</v>
          </cell>
          <cell r="O57">
            <v>0</v>
          </cell>
          <cell r="P57">
            <v>0</v>
          </cell>
          <cell r="Q57">
            <v>0</v>
          </cell>
          <cell r="R57">
            <v>0</v>
          </cell>
          <cell r="S57">
            <v>0</v>
          </cell>
          <cell r="T57">
            <v>0</v>
          </cell>
          <cell r="U57">
            <v>0</v>
          </cell>
          <cell r="V57">
            <v>0</v>
          </cell>
          <cell r="W57">
            <v>0</v>
          </cell>
          <cell r="Z57">
            <v>102</v>
          </cell>
          <cell r="AA57">
            <v>76891</v>
          </cell>
        </row>
        <row r="58">
          <cell r="A58">
            <v>2004</v>
          </cell>
          <cell r="B58">
            <v>43</v>
          </cell>
          <cell r="C58" t="str">
            <v>10/29/2004</v>
          </cell>
          <cell r="E58" t="str">
            <v>Friday</v>
          </cell>
          <cell r="G58">
            <v>104</v>
          </cell>
          <cell r="H58">
            <v>82286.73</v>
          </cell>
          <cell r="J58">
            <v>2</v>
          </cell>
          <cell r="K58">
            <v>-5224.37</v>
          </cell>
          <cell r="L58">
            <v>0</v>
          </cell>
          <cell r="M58">
            <v>0</v>
          </cell>
          <cell r="N58">
            <v>0</v>
          </cell>
          <cell r="O58">
            <v>0</v>
          </cell>
          <cell r="P58">
            <v>0</v>
          </cell>
          <cell r="Q58">
            <v>0</v>
          </cell>
          <cell r="R58">
            <v>0</v>
          </cell>
          <cell r="S58">
            <v>0</v>
          </cell>
          <cell r="T58">
            <v>0</v>
          </cell>
          <cell r="U58">
            <v>0</v>
          </cell>
          <cell r="V58">
            <v>0</v>
          </cell>
          <cell r="W58">
            <v>0</v>
          </cell>
          <cell r="Z58">
            <v>106</v>
          </cell>
          <cell r="AA58">
            <v>77062.36</v>
          </cell>
        </row>
        <row r="59">
          <cell r="A59">
            <v>2004</v>
          </cell>
          <cell r="B59">
            <v>43</v>
          </cell>
          <cell r="C59" t="str">
            <v>10/30/2004</v>
          </cell>
          <cell r="E59" t="str">
            <v>Saturday</v>
          </cell>
          <cell r="G59">
            <v>96</v>
          </cell>
          <cell r="H59">
            <v>59901.52</v>
          </cell>
          <cell r="J59">
            <v>2</v>
          </cell>
          <cell r="K59">
            <v>-523.78</v>
          </cell>
          <cell r="L59">
            <v>0</v>
          </cell>
          <cell r="M59">
            <v>0</v>
          </cell>
          <cell r="N59">
            <v>0</v>
          </cell>
          <cell r="O59">
            <v>0</v>
          </cell>
          <cell r="P59">
            <v>0</v>
          </cell>
          <cell r="Q59">
            <v>0</v>
          </cell>
          <cell r="R59">
            <v>0</v>
          </cell>
          <cell r="S59">
            <v>0</v>
          </cell>
          <cell r="T59">
            <v>0</v>
          </cell>
          <cell r="U59">
            <v>0</v>
          </cell>
          <cell r="V59">
            <v>0</v>
          </cell>
          <cell r="W59">
            <v>0</v>
          </cell>
          <cell r="Z59">
            <v>98</v>
          </cell>
          <cell r="AA59">
            <v>59377.74</v>
          </cell>
        </row>
        <row r="60">
          <cell r="A60">
            <v>2004</v>
          </cell>
          <cell r="B60">
            <v>43</v>
          </cell>
          <cell r="C60" t="str">
            <v>10/31/2004</v>
          </cell>
          <cell r="E60" t="str">
            <v>Sunday</v>
          </cell>
          <cell r="G60">
            <v>28</v>
          </cell>
          <cell r="H60">
            <v>14643.14</v>
          </cell>
          <cell r="J60">
            <v>0</v>
          </cell>
          <cell r="K60">
            <v>0</v>
          </cell>
          <cell r="L60">
            <v>0</v>
          </cell>
          <cell r="M60">
            <v>0</v>
          </cell>
          <cell r="N60">
            <v>0</v>
          </cell>
          <cell r="O60">
            <v>0</v>
          </cell>
          <cell r="P60">
            <v>0</v>
          </cell>
          <cell r="Q60">
            <v>0</v>
          </cell>
          <cell r="R60">
            <v>0</v>
          </cell>
          <cell r="S60">
            <v>0</v>
          </cell>
          <cell r="T60">
            <v>0</v>
          </cell>
          <cell r="U60">
            <v>0</v>
          </cell>
          <cell r="V60">
            <v>0</v>
          </cell>
          <cell r="W60">
            <v>0</v>
          </cell>
          <cell r="Z60">
            <v>28</v>
          </cell>
          <cell r="AA60">
            <v>14643.14</v>
          </cell>
        </row>
        <row r="61">
          <cell r="A61">
            <v>2004</v>
          </cell>
          <cell r="B61">
            <v>44</v>
          </cell>
          <cell r="C61" t="str">
            <v>11/01/2004</v>
          </cell>
          <cell r="E61" t="str">
            <v>Monday</v>
          </cell>
          <cell r="G61">
            <v>33</v>
          </cell>
          <cell r="H61">
            <v>20706.599999999999</v>
          </cell>
          <cell r="J61">
            <v>0</v>
          </cell>
          <cell r="K61">
            <v>0</v>
          </cell>
          <cell r="L61">
            <v>0</v>
          </cell>
          <cell r="M61">
            <v>0</v>
          </cell>
          <cell r="N61">
            <v>0</v>
          </cell>
          <cell r="O61">
            <v>0</v>
          </cell>
          <cell r="P61">
            <v>0</v>
          </cell>
          <cell r="Q61">
            <v>0</v>
          </cell>
          <cell r="R61">
            <v>0</v>
          </cell>
          <cell r="S61">
            <v>0</v>
          </cell>
          <cell r="T61">
            <v>0</v>
          </cell>
          <cell r="U61">
            <v>0</v>
          </cell>
          <cell r="V61">
            <v>0</v>
          </cell>
          <cell r="W61">
            <v>0</v>
          </cell>
          <cell r="Z61">
            <v>33</v>
          </cell>
          <cell r="AA61">
            <v>20706.599999999999</v>
          </cell>
        </row>
        <row r="62">
          <cell r="A62">
            <v>2004</v>
          </cell>
          <cell r="B62">
            <v>44</v>
          </cell>
          <cell r="C62" t="str">
            <v>11/02/2004</v>
          </cell>
          <cell r="E62" t="str">
            <v>Tuesday</v>
          </cell>
          <cell r="G62">
            <v>52</v>
          </cell>
          <cell r="H62">
            <v>32419.11</v>
          </cell>
          <cell r="J62">
            <v>1</v>
          </cell>
          <cell r="K62">
            <v>-6170.25</v>
          </cell>
          <cell r="L62">
            <v>0</v>
          </cell>
          <cell r="M62">
            <v>0</v>
          </cell>
          <cell r="N62">
            <v>0</v>
          </cell>
          <cell r="O62">
            <v>0</v>
          </cell>
          <cell r="P62">
            <v>0</v>
          </cell>
          <cell r="Q62">
            <v>0</v>
          </cell>
          <cell r="R62">
            <v>0</v>
          </cell>
          <cell r="S62">
            <v>0</v>
          </cell>
          <cell r="T62">
            <v>0</v>
          </cell>
          <cell r="U62">
            <v>0</v>
          </cell>
          <cell r="V62">
            <v>0</v>
          </cell>
          <cell r="W62">
            <v>0</v>
          </cell>
          <cell r="Z62">
            <v>53</v>
          </cell>
          <cell r="AA62">
            <v>26248.86</v>
          </cell>
        </row>
        <row r="63">
          <cell r="A63">
            <v>2004</v>
          </cell>
          <cell r="B63">
            <v>44</v>
          </cell>
          <cell r="C63" t="str">
            <v>11/03/2004</v>
          </cell>
          <cell r="E63" t="str">
            <v>Wednesday</v>
          </cell>
          <cell r="G63">
            <v>76</v>
          </cell>
          <cell r="H63">
            <v>53393.47</v>
          </cell>
          <cell r="J63">
            <v>8</v>
          </cell>
          <cell r="K63">
            <v>-13031.45</v>
          </cell>
          <cell r="L63">
            <v>0</v>
          </cell>
          <cell r="M63">
            <v>0</v>
          </cell>
          <cell r="N63">
            <v>0</v>
          </cell>
          <cell r="O63">
            <v>0</v>
          </cell>
          <cell r="P63">
            <v>0</v>
          </cell>
          <cell r="Q63">
            <v>0</v>
          </cell>
          <cell r="R63">
            <v>0</v>
          </cell>
          <cell r="S63">
            <v>0</v>
          </cell>
          <cell r="T63">
            <v>0</v>
          </cell>
          <cell r="U63">
            <v>0</v>
          </cell>
          <cell r="V63">
            <v>0</v>
          </cell>
          <cell r="W63">
            <v>0</v>
          </cell>
          <cell r="Z63">
            <v>84</v>
          </cell>
          <cell r="AA63">
            <v>40362.019999999997</v>
          </cell>
        </row>
        <row r="64">
          <cell r="A64">
            <v>2004</v>
          </cell>
          <cell r="B64">
            <v>44</v>
          </cell>
          <cell r="C64" t="str">
            <v>11/04/2004</v>
          </cell>
          <cell r="E64" t="str">
            <v>Thursday</v>
          </cell>
          <cell r="G64">
            <v>164</v>
          </cell>
          <cell r="H64">
            <v>177355.05</v>
          </cell>
          <cell r="J64">
            <v>13</v>
          </cell>
          <cell r="K64">
            <v>-12565.72</v>
          </cell>
          <cell r="L64">
            <v>0</v>
          </cell>
          <cell r="M64">
            <v>0</v>
          </cell>
          <cell r="N64">
            <v>0</v>
          </cell>
          <cell r="O64">
            <v>0</v>
          </cell>
          <cell r="P64">
            <v>0</v>
          </cell>
          <cell r="Q64">
            <v>0</v>
          </cell>
          <cell r="R64">
            <v>0</v>
          </cell>
          <cell r="S64">
            <v>0</v>
          </cell>
          <cell r="T64">
            <v>0</v>
          </cell>
          <cell r="U64">
            <v>0</v>
          </cell>
          <cell r="V64">
            <v>0</v>
          </cell>
          <cell r="W64">
            <v>0</v>
          </cell>
          <cell r="Z64">
            <v>177</v>
          </cell>
          <cell r="AA64">
            <v>164789.32999999999</v>
          </cell>
        </row>
        <row r="65">
          <cell r="A65">
            <v>2004</v>
          </cell>
          <cell r="B65">
            <v>44</v>
          </cell>
          <cell r="C65" t="str">
            <v>11/05/2004</v>
          </cell>
          <cell r="E65" t="str">
            <v>Friday</v>
          </cell>
          <cell r="G65">
            <v>170</v>
          </cell>
          <cell r="H65">
            <v>184568.79</v>
          </cell>
          <cell r="J65">
            <v>3</v>
          </cell>
          <cell r="K65">
            <v>-7069.84</v>
          </cell>
          <cell r="L65">
            <v>0</v>
          </cell>
          <cell r="M65">
            <v>0</v>
          </cell>
          <cell r="N65">
            <v>0</v>
          </cell>
          <cell r="O65">
            <v>0</v>
          </cell>
          <cell r="P65">
            <v>0</v>
          </cell>
          <cell r="Q65">
            <v>0</v>
          </cell>
          <cell r="R65">
            <v>0</v>
          </cell>
          <cell r="S65">
            <v>0</v>
          </cell>
          <cell r="T65">
            <v>0</v>
          </cell>
          <cell r="U65">
            <v>0</v>
          </cell>
          <cell r="V65">
            <v>0</v>
          </cell>
          <cell r="W65">
            <v>0</v>
          </cell>
          <cell r="Z65">
            <v>173</v>
          </cell>
          <cell r="AA65">
            <v>177498.95</v>
          </cell>
        </row>
        <row r="66">
          <cell r="A66">
            <v>2004</v>
          </cell>
          <cell r="B66">
            <v>44</v>
          </cell>
          <cell r="C66" t="str">
            <v>11/06/2004</v>
          </cell>
          <cell r="E66" t="str">
            <v>Saturday</v>
          </cell>
          <cell r="G66">
            <v>159</v>
          </cell>
          <cell r="H66">
            <v>136847.97</v>
          </cell>
          <cell r="J66">
            <v>2</v>
          </cell>
          <cell r="K66">
            <v>-579.64</v>
          </cell>
          <cell r="L66">
            <v>0</v>
          </cell>
          <cell r="M66">
            <v>0</v>
          </cell>
          <cell r="N66">
            <v>0</v>
          </cell>
          <cell r="O66">
            <v>0</v>
          </cell>
          <cell r="P66">
            <v>0</v>
          </cell>
          <cell r="Q66">
            <v>0</v>
          </cell>
          <cell r="R66">
            <v>0</v>
          </cell>
          <cell r="S66">
            <v>0</v>
          </cell>
          <cell r="T66">
            <v>0</v>
          </cell>
          <cell r="U66">
            <v>0</v>
          </cell>
          <cell r="V66">
            <v>0</v>
          </cell>
          <cell r="W66">
            <v>0</v>
          </cell>
          <cell r="Z66">
            <v>161</v>
          </cell>
          <cell r="AA66">
            <v>136268.32999999999</v>
          </cell>
        </row>
        <row r="67">
          <cell r="A67">
            <v>2004</v>
          </cell>
          <cell r="B67">
            <v>44</v>
          </cell>
          <cell r="C67" t="str">
            <v>11/07/2004</v>
          </cell>
          <cell r="E67" t="str">
            <v>Sunday</v>
          </cell>
          <cell r="G67">
            <v>54</v>
          </cell>
          <cell r="H67">
            <v>55012.27</v>
          </cell>
          <cell r="J67">
            <v>3</v>
          </cell>
          <cell r="K67">
            <v>-4846.17</v>
          </cell>
          <cell r="L67">
            <v>0</v>
          </cell>
          <cell r="M67">
            <v>0</v>
          </cell>
          <cell r="N67">
            <v>0</v>
          </cell>
          <cell r="O67">
            <v>0</v>
          </cell>
          <cell r="P67">
            <v>0</v>
          </cell>
          <cell r="Q67">
            <v>0</v>
          </cell>
          <cell r="R67">
            <v>0</v>
          </cell>
          <cell r="S67">
            <v>0</v>
          </cell>
          <cell r="T67">
            <v>0</v>
          </cell>
          <cell r="U67">
            <v>0</v>
          </cell>
          <cell r="V67">
            <v>0</v>
          </cell>
          <cell r="W67">
            <v>0</v>
          </cell>
          <cell r="Z67">
            <v>57</v>
          </cell>
          <cell r="AA67">
            <v>50166.1</v>
          </cell>
        </row>
        <row r="68">
          <cell r="A68">
            <v>2004</v>
          </cell>
          <cell r="B68">
            <v>45</v>
          </cell>
          <cell r="C68" t="str">
            <v>11/08/2004</v>
          </cell>
          <cell r="E68" t="str">
            <v>Monday</v>
          </cell>
          <cell r="G68">
            <v>24</v>
          </cell>
          <cell r="H68">
            <v>26029.98</v>
          </cell>
          <cell r="J68">
            <v>3</v>
          </cell>
          <cell r="K68">
            <v>-5082.49</v>
          </cell>
          <cell r="L68">
            <v>0</v>
          </cell>
          <cell r="M68">
            <v>0</v>
          </cell>
          <cell r="N68">
            <v>0</v>
          </cell>
          <cell r="O68">
            <v>0</v>
          </cell>
          <cell r="P68">
            <v>0</v>
          </cell>
          <cell r="Q68">
            <v>0</v>
          </cell>
          <cell r="R68">
            <v>0</v>
          </cell>
          <cell r="S68">
            <v>0</v>
          </cell>
          <cell r="T68">
            <v>0</v>
          </cell>
          <cell r="U68">
            <v>0</v>
          </cell>
          <cell r="V68">
            <v>0</v>
          </cell>
          <cell r="W68">
            <v>0</v>
          </cell>
          <cell r="Z68">
            <v>27</v>
          </cell>
          <cell r="AA68">
            <v>20947.490000000002</v>
          </cell>
        </row>
        <row r="69">
          <cell r="A69">
            <v>2004</v>
          </cell>
          <cell r="B69">
            <v>45</v>
          </cell>
          <cell r="C69" t="str">
            <v>11/09/2004</v>
          </cell>
          <cell r="E69" t="str">
            <v>Tuesday</v>
          </cell>
          <cell r="G69">
            <v>148</v>
          </cell>
          <cell r="H69">
            <v>163329.22</v>
          </cell>
          <cell r="J69">
            <v>3</v>
          </cell>
          <cell r="K69">
            <v>-2527.11</v>
          </cell>
          <cell r="L69">
            <v>0</v>
          </cell>
          <cell r="M69">
            <v>0</v>
          </cell>
          <cell r="N69">
            <v>0</v>
          </cell>
          <cell r="O69">
            <v>0</v>
          </cell>
          <cell r="P69">
            <v>0</v>
          </cell>
          <cell r="Q69">
            <v>0</v>
          </cell>
          <cell r="R69">
            <v>0</v>
          </cell>
          <cell r="S69">
            <v>0</v>
          </cell>
          <cell r="T69">
            <v>0</v>
          </cell>
          <cell r="U69">
            <v>0</v>
          </cell>
          <cell r="V69">
            <v>0</v>
          </cell>
          <cell r="W69">
            <v>0</v>
          </cell>
          <cell r="Z69">
            <v>151</v>
          </cell>
          <cell r="AA69">
            <v>160802.10999999999</v>
          </cell>
        </row>
        <row r="70">
          <cell r="A70">
            <v>2004</v>
          </cell>
          <cell r="B70">
            <v>45</v>
          </cell>
          <cell r="C70" t="str">
            <v>11/10/2004</v>
          </cell>
          <cell r="E70" t="str">
            <v>Wednesday</v>
          </cell>
          <cell r="G70">
            <v>170</v>
          </cell>
          <cell r="H70">
            <v>176940.62</v>
          </cell>
          <cell r="J70">
            <v>2</v>
          </cell>
          <cell r="K70">
            <v>-819.91</v>
          </cell>
          <cell r="L70">
            <v>0</v>
          </cell>
          <cell r="M70">
            <v>0</v>
          </cell>
          <cell r="N70">
            <v>0</v>
          </cell>
          <cell r="O70">
            <v>0</v>
          </cell>
          <cell r="P70">
            <v>0</v>
          </cell>
          <cell r="Q70">
            <v>0</v>
          </cell>
          <cell r="R70">
            <v>0</v>
          </cell>
          <cell r="S70">
            <v>0</v>
          </cell>
          <cell r="T70">
            <v>0</v>
          </cell>
          <cell r="U70">
            <v>0</v>
          </cell>
          <cell r="V70">
            <v>0</v>
          </cell>
          <cell r="W70">
            <v>0</v>
          </cell>
          <cell r="Z70">
            <v>172</v>
          </cell>
          <cell r="AA70">
            <v>176120.71</v>
          </cell>
        </row>
        <row r="71">
          <cell r="A71">
            <v>2004</v>
          </cell>
          <cell r="B71">
            <v>45</v>
          </cell>
          <cell r="C71" t="str">
            <v>11/11/2004</v>
          </cell>
          <cell r="E71" t="str">
            <v>Thursday</v>
          </cell>
          <cell r="G71">
            <v>174</v>
          </cell>
          <cell r="H71">
            <v>164260.15</v>
          </cell>
          <cell r="J71">
            <v>3</v>
          </cell>
          <cell r="K71">
            <v>-12280.7</v>
          </cell>
          <cell r="L71">
            <v>0</v>
          </cell>
          <cell r="M71">
            <v>0</v>
          </cell>
          <cell r="N71">
            <v>0</v>
          </cell>
          <cell r="O71">
            <v>0</v>
          </cell>
          <cell r="P71">
            <v>0</v>
          </cell>
          <cell r="Q71">
            <v>0</v>
          </cell>
          <cell r="R71">
            <v>0</v>
          </cell>
          <cell r="S71">
            <v>0</v>
          </cell>
          <cell r="T71">
            <v>0</v>
          </cell>
          <cell r="U71">
            <v>0</v>
          </cell>
          <cell r="V71">
            <v>0</v>
          </cell>
          <cell r="W71">
            <v>0</v>
          </cell>
          <cell r="Z71">
            <v>177</v>
          </cell>
          <cell r="AA71">
            <v>151979.45000000001</v>
          </cell>
        </row>
        <row r="72">
          <cell r="A72">
            <v>2004</v>
          </cell>
          <cell r="B72">
            <v>45</v>
          </cell>
          <cell r="C72" t="str">
            <v>11/12/2004</v>
          </cell>
          <cell r="E72" t="str">
            <v>Friday</v>
          </cell>
          <cell r="G72">
            <v>179</v>
          </cell>
          <cell r="H72">
            <v>160168.63</v>
          </cell>
          <cell r="J72">
            <v>1</v>
          </cell>
          <cell r="K72">
            <v>-68.8</v>
          </cell>
          <cell r="L72">
            <v>0</v>
          </cell>
          <cell r="M72">
            <v>0</v>
          </cell>
          <cell r="N72">
            <v>0</v>
          </cell>
          <cell r="O72">
            <v>0</v>
          </cell>
          <cell r="P72">
            <v>0</v>
          </cell>
          <cell r="Q72">
            <v>0</v>
          </cell>
          <cell r="R72">
            <v>0</v>
          </cell>
          <cell r="S72">
            <v>0</v>
          </cell>
          <cell r="T72">
            <v>0</v>
          </cell>
          <cell r="U72">
            <v>0</v>
          </cell>
          <cell r="V72">
            <v>0</v>
          </cell>
          <cell r="W72">
            <v>0</v>
          </cell>
          <cell r="Z72">
            <v>180</v>
          </cell>
          <cell r="AA72">
            <v>160099.82999999999</v>
          </cell>
        </row>
        <row r="73">
          <cell r="A73">
            <v>2004</v>
          </cell>
          <cell r="B73">
            <v>45</v>
          </cell>
          <cell r="C73" t="str">
            <v>11/13/2004</v>
          </cell>
          <cell r="E73" t="str">
            <v>Saturday</v>
          </cell>
          <cell r="G73">
            <v>93</v>
          </cell>
          <cell r="H73">
            <v>72923.8</v>
          </cell>
          <cell r="J73">
            <v>2</v>
          </cell>
          <cell r="K73">
            <v>-1681.25</v>
          </cell>
          <cell r="L73">
            <v>0</v>
          </cell>
          <cell r="M73">
            <v>0</v>
          </cell>
          <cell r="N73">
            <v>0</v>
          </cell>
          <cell r="O73">
            <v>0</v>
          </cell>
          <cell r="P73">
            <v>0</v>
          </cell>
          <cell r="Q73">
            <v>0</v>
          </cell>
          <cell r="R73">
            <v>0</v>
          </cell>
          <cell r="S73">
            <v>0</v>
          </cell>
          <cell r="T73">
            <v>0</v>
          </cell>
          <cell r="U73">
            <v>0</v>
          </cell>
          <cell r="V73">
            <v>0</v>
          </cell>
          <cell r="W73">
            <v>0</v>
          </cell>
          <cell r="Z73">
            <v>95</v>
          </cell>
          <cell r="AA73">
            <v>71242.55</v>
          </cell>
        </row>
        <row r="74">
          <cell r="A74">
            <v>2004</v>
          </cell>
          <cell r="B74">
            <v>45</v>
          </cell>
          <cell r="C74" t="str">
            <v>11/14/2004</v>
          </cell>
          <cell r="E74" t="str">
            <v>Sunday</v>
          </cell>
          <cell r="G74">
            <v>25</v>
          </cell>
          <cell r="H74">
            <v>24493.67</v>
          </cell>
          <cell r="J74">
            <v>0</v>
          </cell>
          <cell r="K74">
            <v>0</v>
          </cell>
          <cell r="L74">
            <v>0</v>
          </cell>
          <cell r="M74">
            <v>0</v>
          </cell>
          <cell r="N74">
            <v>0</v>
          </cell>
          <cell r="O74">
            <v>0</v>
          </cell>
          <cell r="P74">
            <v>0</v>
          </cell>
          <cell r="Q74">
            <v>0</v>
          </cell>
          <cell r="R74">
            <v>0</v>
          </cell>
          <cell r="S74">
            <v>0</v>
          </cell>
          <cell r="T74">
            <v>0</v>
          </cell>
          <cell r="U74">
            <v>0</v>
          </cell>
          <cell r="V74">
            <v>0</v>
          </cell>
          <cell r="W74">
            <v>0</v>
          </cell>
          <cell r="Z74">
            <v>25</v>
          </cell>
          <cell r="AA74">
            <v>24493.67</v>
          </cell>
        </row>
        <row r="75">
          <cell r="A75">
            <v>2004</v>
          </cell>
          <cell r="B75">
            <v>46</v>
          </cell>
          <cell r="C75" t="str">
            <v>11/15/2004</v>
          </cell>
          <cell r="E75" t="str">
            <v>Monday</v>
          </cell>
          <cell r="G75">
            <v>55</v>
          </cell>
          <cell r="H75">
            <v>33583.06</v>
          </cell>
          <cell r="J75">
            <v>0</v>
          </cell>
          <cell r="K75">
            <v>0</v>
          </cell>
          <cell r="L75">
            <v>0</v>
          </cell>
          <cell r="M75">
            <v>0</v>
          </cell>
          <cell r="N75">
            <v>0</v>
          </cell>
          <cell r="O75">
            <v>0</v>
          </cell>
          <cell r="P75">
            <v>0</v>
          </cell>
          <cell r="Q75">
            <v>0</v>
          </cell>
          <cell r="R75">
            <v>0</v>
          </cell>
          <cell r="S75">
            <v>0</v>
          </cell>
          <cell r="T75">
            <v>0</v>
          </cell>
          <cell r="U75">
            <v>0</v>
          </cell>
          <cell r="V75">
            <v>0</v>
          </cell>
          <cell r="W75">
            <v>0</v>
          </cell>
          <cell r="Z75">
            <v>55</v>
          </cell>
          <cell r="AA75">
            <v>33583.06</v>
          </cell>
        </row>
        <row r="76">
          <cell r="A76">
            <v>2004</v>
          </cell>
          <cell r="B76">
            <v>46</v>
          </cell>
          <cell r="C76" t="str">
            <v>11/16/2004</v>
          </cell>
          <cell r="E76" t="str">
            <v>Tuesday</v>
          </cell>
          <cell r="G76">
            <v>155</v>
          </cell>
          <cell r="H76">
            <v>133741.92000000001</v>
          </cell>
          <cell r="J76">
            <v>0</v>
          </cell>
          <cell r="K76">
            <v>0</v>
          </cell>
          <cell r="L76">
            <v>0</v>
          </cell>
          <cell r="M76">
            <v>0</v>
          </cell>
          <cell r="N76">
            <v>0</v>
          </cell>
          <cell r="O76">
            <v>0</v>
          </cell>
          <cell r="P76">
            <v>0</v>
          </cell>
          <cell r="Q76">
            <v>0</v>
          </cell>
          <cell r="R76">
            <v>0</v>
          </cell>
          <cell r="S76">
            <v>0</v>
          </cell>
          <cell r="T76">
            <v>0</v>
          </cell>
          <cell r="U76">
            <v>0</v>
          </cell>
          <cell r="V76">
            <v>0</v>
          </cell>
          <cell r="W76">
            <v>0</v>
          </cell>
          <cell r="Z76">
            <v>155</v>
          </cell>
          <cell r="AA76">
            <v>133741.92000000001</v>
          </cell>
        </row>
        <row r="77">
          <cell r="A77">
            <v>2004</v>
          </cell>
          <cell r="B77">
            <v>46</v>
          </cell>
          <cell r="C77" t="str">
            <v>11/17/2004</v>
          </cell>
          <cell r="E77" t="str">
            <v>Wednesday</v>
          </cell>
          <cell r="G77">
            <v>162</v>
          </cell>
          <cell r="H77">
            <v>139552.51</v>
          </cell>
          <cell r="J77">
            <v>8</v>
          </cell>
          <cell r="K77">
            <v>-18826.400000000001</v>
          </cell>
          <cell r="L77">
            <v>0</v>
          </cell>
          <cell r="M77">
            <v>0</v>
          </cell>
          <cell r="N77">
            <v>0</v>
          </cell>
          <cell r="O77">
            <v>0</v>
          </cell>
          <cell r="P77">
            <v>0</v>
          </cell>
          <cell r="Q77">
            <v>0</v>
          </cell>
          <cell r="R77">
            <v>0</v>
          </cell>
          <cell r="S77">
            <v>0</v>
          </cell>
          <cell r="T77">
            <v>0</v>
          </cell>
          <cell r="U77">
            <v>0</v>
          </cell>
          <cell r="V77">
            <v>0</v>
          </cell>
          <cell r="W77">
            <v>0</v>
          </cell>
          <cell r="Z77">
            <v>170</v>
          </cell>
          <cell r="AA77">
            <v>120726.11</v>
          </cell>
        </row>
        <row r="78">
          <cell r="A78">
            <v>2004</v>
          </cell>
          <cell r="B78">
            <v>46</v>
          </cell>
          <cell r="C78" t="str">
            <v>11/18/2004</v>
          </cell>
          <cell r="E78" t="str">
            <v>Thursday</v>
          </cell>
          <cell r="G78">
            <v>210</v>
          </cell>
          <cell r="H78">
            <v>187964.08</v>
          </cell>
          <cell r="J78">
            <v>1</v>
          </cell>
          <cell r="K78">
            <v>-3000</v>
          </cell>
          <cell r="L78">
            <v>0</v>
          </cell>
          <cell r="M78">
            <v>0</v>
          </cell>
          <cell r="N78">
            <v>0</v>
          </cell>
          <cell r="O78">
            <v>0</v>
          </cell>
          <cell r="P78">
            <v>0</v>
          </cell>
          <cell r="Q78">
            <v>0</v>
          </cell>
          <cell r="R78">
            <v>0</v>
          </cell>
          <cell r="S78">
            <v>0</v>
          </cell>
          <cell r="T78">
            <v>0</v>
          </cell>
          <cell r="U78">
            <v>0</v>
          </cell>
          <cell r="V78">
            <v>0</v>
          </cell>
          <cell r="W78">
            <v>0</v>
          </cell>
          <cell r="Z78">
            <v>211</v>
          </cell>
          <cell r="AA78">
            <v>184964.08</v>
          </cell>
        </row>
        <row r="79">
          <cell r="A79">
            <v>2004</v>
          </cell>
          <cell r="B79">
            <v>46</v>
          </cell>
          <cell r="C79" t="str">
            <v>11/19/2004</v>
          </cell>
          <cell r="E79" t="str">
            <v>Friday</v>
          </cell>
          <cell r="G79">
            <v>174</v>
          </cell>
          <cell r="H79">
            <v>179676.77</v>
          </cell>
          <cell r="J79">
            <v>0</v>
          </cell>
          <cell r="K79">
            <v>0</v>
          </cell>
          <cell r="L79">
            <v>0</v>
          </cell>
          <cell r="M79">
            <v>0</v>
          </cell>
          <cell r="N79">
            <v>0</v>
          </cell>
          <cell r="O79">
            <v>0</v>
          </cell>
          <cell r="P79">
            <v>0</v>
          </cell>
          <cell r="Q79">
            <v>0</v>
          </cell>
          <cell r="R79">
            <v>0</v>
          </cell>
          <cell r="S79">
            <v>0</v>
          </cell>
          <cell r="T79">
            <v>0</v>
          </cell>
          <cell r="U79">
            <v>0</v>
          </cell>
          <cell r="V79">
            <v>0</v>
          </cell>
          <cell r="W79">
            <v>0</v>
          </cell>
          <cell r="Z79">
            <v>174</v>
          </cell>
          <cell r="AA79">
            <v>179676.77</v>
          </cell>
        </row>
        <row r="80">
          <cell r="A80">
            <v>2004</v>
          </cell>
          <cell r="B80">
            <v>46</v>
          </cell>
          <cell r="C80" t="str">
            <v>11/20/2004</v>
          </cell>
          <cell r="E80" t="str">
            <v>Saturday</v>
          </cell>
          <cell r="G80">
            <v>181</v>
          </cell>
          <cell r="H80">
            <v>176524.79</v>
          </cell>
          <cell r="J80">
            <v>4</v>
          </cell>
          <cell r="K80">
            <v>-5075.34</v>
          </cell>
          <cell r="L80">
            <v>0</v>
          </cell>
          <cell r="M80">
            <v>0</v>
          </cell>
          <cell r="N80">
            <v>0</v>
          </cell>
          <cell r="O80">
            <v>0</v>
          </cell>
          <cell r="P80">
            <v>0</v>
          </cell>
          <cell r="Q80">
            <v>0</v>
          </cell>
          <cell r="R80">
            <v>0</v>
          </cell>
          <cell r="S80">
            <v>0</v>
          </cell>
          <cell r="T80">
            <v>0</v>
          </cell>
          <cell r="U80">
            <v>0</v>
          </cell>
          <cell r="V80">
            <v>0</v>
          </cell>
          <cell r="W80">
            <v>0</v>
          </cell>
          <cell r="Z80">
            <v>185</v>
          </cell>
          <cell r="AA80">
            <v>171449.45</v>
          </cell>
        </row>
        <row r="81">
          <cell r="A81">
            <v>2004</v>
          </cell>
          <cell r="B81">
            <v>46</v>
          </cell>
          <cell r="C81" t="str">
            <v>11/21/2004</v>
          </cell>
          <cell r="E81" t="str">
            <v>Sunday</v>
          </cell>
          <cell r="G81">
            <v>50</v>
          </cell>
          <cell r="H81">
            <v>51647.91</v>
          </cell>
          <cell r="J81">
            <v>0</v>
          </cell>
          <cell r="K81">
            <v>0</v>
          </cell>
          <cell r="L81">
            <v>0</v>
          </cell>
          <cell r="M81">
            <v>0</v>
          </cell>
          <cell r="N81">
            <v>0</v>
          </cell>
          <cell r="O81">
            <v>0</v>
          </cell>
          <cell r="P81">
            <v>0</v>
          </cell>
          <cell r="Q81">
            <v>0</v>
          </cell>
          <cell r="R81">
            <v>0</v>
          </cell>
          <cell r="S81">
            <v>0</v>
          </cell>
          <cell r="T81">
            <v>0</v>
          </cell>
          <cell r="U81">
            <v>0</v>
          </cell>
          <cell r="V81">
            <v>0</v>
          </cell>
          <cell r="W81">
            <v>0</v>
          </cell>
          <cell r="Z81">
            <v>50</v>
          </cell>
          <cell r="AA81">
            <v>51647.91</v>
          </cell>
        </row>
        <row r="82">
          <cell r="A82">
            <v>2004</v>
          </cell>
          <cell r="B82">
            <v>47</v>
          </cell>
          <cell r="C82" t="str">
            <v>11/22/2004</v>
          </cell>
          <cell r="E82" t="str">
            <v>Monday</v>
          </cell>
          <cell r="G82">
            <v>55</v>
          </cell>
          <cell r="H82">
            <v>40035.71</v>
          </cell>
          <cell r="J82">
            <v>1</v>
          </cell>
          <cell r="K82">
            <v>-3284.94</v>
          </cell>
          <cell r="L82">
            <v>0</v>
          </cell>
          <cell r="M82">
            <v>0</v>
          </cell>
          <cell r="N82">
            <v>0</v>
          </cell>
          <cell r="O82">
            <v>0</v>
          </cell>
          <cell r="P82">
            <v>0</v>
          </cell>
          <cell r="Q82">
            <v>0</v>
          </cell>
          <cell r="R82">
            <v>0</v>
          </cell>
          <cell r="S82">
            <v>0</v>
          </cell>
          <cell r="T82">
            <v>0</v>
          </cell>
          <cell r="U82">
            <v>0</v>
          </cell>
          <cell r="V82">
            <v>0</v>
          </cell>
          <cell r="W82">
            <v>0</v>
          </cell>
          <cell r="Z82">
            <v>56</v>
          </cell>
          <cell r="AA82">
            <v>36750.769999999997</v>
          </cell>
        </row>
        <row r="83">
          <cell r="A83">
            <v>2004</v>
          </cell>
          <cell r="B83">
            <v>47</v>
          </cell>
          <cell r="C83" t="str">
            <v>11/23/2004</v>
          </cell>
          <cell r="E83" t="str">
            <v>Tuesday</v>
          </cell>
          <cell r="G83">
            <v>162</v>
          </cell>
          <cell r="H83">
            <v>180571.79</v>
          </cell>
          <cell r="J83">
            <v>3</v>
          </cell>
          <cell r="K83">
            <v>-2952.01</v>
          </cell>
          <cell r="L83">
            <v>0</v>
          </cell>
          <cell r="M83">
            <v>0</v>
          </cell>
          <cell r="N83">
            <v>0</v>
          </cell>
          <cell r="O83">
            <v>0</v>
          </cell>
          <cell r="P83">
            <v>0</v>
          </cell>
          <cell r="Q83">
            <v>0</v>
          </cell>
          <cell r="R83">
            <v>0</v>
          </cell>
          <cell r="S83">
            <v>0</v>
          </cell>
          <cell r="T83">
            <v>0</v>
          </cell>
          <cell r="U83">
            <v>0</v>
          </cell>
          <cell r="V83">
            <v>0</v>
          </cell>
          <cell r="W83">
            <v>0</v>
          </cell>
          <cell r="Z83">
            <v>165</v>
          </cell>
          <cell r="AA83">
            <v>177619.78</v>
          </cell>
        </row>
        <row r="84">
          <cell r="A84">
            <v>2004</v>
          </cell>
          <cell r="B84">
            <v>47</v>
          </cell>
          <cell r="C84" t="str">
            <v>11/24/2004</v>
          </cell>
          <cell r="E84" t="str">
            <v>Wednesday</v>
          </cell>
          <cell r="G84">
            <v>169</v>
          </cell>
          <cell r="H84">
            <v>147919.47</v>
          </cell>
          <cell r="J84">
            <v>5</v>
          </cell>
          <cell r="K84">
            <v>-12812.6</v>
          </cell>
          <cell r="L84">
            <v>0</v>
          </cell>
          <cell r="M84">
            <v>0</v>
          </cell>
          <cell r="N84">
            <v>0</v>
          </cell>
          <cell r="O84">
            <v>0</v>
          </cell>
          <cell r="P84">
            <v>0</v>
          </cell>
          <cell r="Q84">
            <v>0</v>
          </cell>
          <cell r="R84">
            <v>0</v>
          </cell>
          <cell r="S84">
            <v>0</v>
          </cell>
          <cell r="T84">
            <v>0</v>
          </cell>
          <cell r="U84">
            <v>0</v>
          </cell>
          <cell r="V84">
            <v>0</v>
          </cell>
          <cell r="W84">
            <v>0</v>
          </cell>
          <cell r="Z84">
            <v>174</v>
          </cell>
          <cell r="AA84">
            <v>135106.87</v>
          </cell>
        </row>
        <row r="85">
          <cell r="A85">
            <v>2004</v>
          </cell>
          <cell r="B85">
            <v>47</v>
          </cell>
          <cell r="C85" t="str">
            <v>11/25/2004</v>
          </cell>
          <cell r="E85" t="str">
            <v>Thursday</v>
          </cell>
          <cell r="G85">
            <v>122</v>
          </cell>
          <cell r="H85">
            <v>151388.09</v>
          </cell>
          <cell r="J85">
            <v>1</v>
          </cell>
          <cell r="K85">
            <v>-2113.9499999999998</v>
          </cell>
          <cell r="L85">
            <v>0</v>
          </cell>
          <cell r="M85">
            <v>0</v>
          </cell>
          <cell r="N85">
            <v>0</v>
          </cell>
          <cell r="O85">
            <v>0</v>
          </cell>
          <cell r="P85">
            <v>0</v>
          </cell>
          <cell r="Q85">
            <v>0</v>
          </cell>
          <cell r="R85">
            <v>0</v>
          </cell>
          <cell r="S85">
            <v>0</v>
          </cell>
          <cell r="T85">
            <v>0</v>
          </cell>
          <cell r="U85">
            <v>0</v>
          </cell>
          <cell r="V85">
            <v>0</v>
          </cell>
          <cell r="W85">
            <v>0</v>
          </cell>
          <cell r="Z85">
            <v>123</v>
          </cell>
          <cell r="AA85">
            <v>149274.14000000001</v>
          </cell>
        </row>
        <row r="86">
          <cell r="A86">
            <v>2004</v>
          </cell>
          <cell r="B86">
            <v>47</v>
          </cell>
          <cell r="C86" t="str">
            <v>11/26/2004</v>
          </cell>
          <cell r="E86" t="str">
            <v>Friday</v>
          </cell>
          <cell r="G86">
            <v>30</v>
          </cell>
          <cell r="H86">
            <v>18283.38</v>
          </cell>
          <cell r="J86">
            <v>1</v>
          </cell>
          <cell r="K86">
            <v>-238.14</v>
          </cell>
          <cell r="L86">
            <v>0</v>
          </cell>
          <cell r="M86">
            <v>0</v>
          </cell>
          <cell r="N86">
            <v>0</v>
          </cell>
          <cell r="O86">
            <v>0</v>
          </cell>
          <cell r="P86">
            <v>0</v>
          </cell>
          <cell r="Q86">
            <v>0</v>
          </cell>
          <cell r="R86">
            <v>0</v>
          </cell>
          <cell r="S86">
            <v>0</v>
          </cell>
          <cell r="T86">
            <v>0</v>
          </cell>
          <cell r="U86">
            <v>0</v>
          </cell>
          <cell r="V86">
            <v>0</v>
          </cell>
          <cell r="W86">
            <v>0</v>
          </cell>
          <cell r="Z86">
            <v>31</v>
          </cell>
          <cell r="AA86">
            <v>18045.240000000002</v>
          </cell>
        </row>
        <row r="87">
          <cell r="A87">
            <v>2004</v>
          </cell>
          <cell r="B87">
            <v>47</v>
          </cell>
          <cell r="C87" t="str">
            <v>11/27/2004</v>
          </cell>
          <cell r="E87" t="str">
            <v>Saturday</v>
          </cell>
          <cell r="G87">
            <v>53</v>
          </cell>
          <cell r="H87">
            <v>57334</v>
          </cell>
          <cell r="J87">
            <v>0</v>
          </cell>
          <cell r="K87">
            <v>0</v>
          </cell>
          <cell r="L87">
            <v>0</v>
          </cell>
          <cell r="M87">
            <v>0</v>
          </cell>
          <cell r="N87">
            <v>0</v>
          </cell>
          <cell r="O87">
            <v>0</v>
          </cell>
          <cell r="P87">
            <v>0</v>
          </cell>
          <cell r="Q87">
            <v>0</v>
          </cell>
          <cell r="R87">
            <v>0</v>
          </cell>
          <cell r="S87">
            <v>0</v>
          </cell>
          <cell r="T87">
            <v>0</v>
          </cell>
          <cell r="U87">
            <v>0</v>
          </cell>
          <cell r="V87">
            <v>0</v>
          </cell>
          <cell r="W87">
            <v>0</v>
          </cell>
          <cell r="Z87">
            <v>53</v>
          </cell>
          <cell r="AA87">
            <v>57334</v>
          </cell>
        </row>
        <row r="88">
          <cell r="A88">
            <v>2004</v>
          </cell>
          <cell r="B88">
            <v>47</v>
          </cell>
          <cell r="C88" t="str">
            <v>11/28/2004</v>
          </cell>
          <cell r="E88" t="str">
            <v>Sunday</v>
          </cell>
          <cell r="G88">
            <v>20</v>
          </cell>
          <cell r="H88">
            <v>12287.93</v>
          </cell>
          <cell r="J88">
            <v>0</v>
          </cell>
          <cell r="K88">
            <v>0</v>
          </cell>
          <cell r="L88">
            <v>0</v>
          </cell>
          <cell r="M88">
            <v>0</v>
          </cell>
          <cell r="N88">
            <v>0</v>
          </cell>
          <cell r="O88">
            <v>0</v>
          </cell>
          <cell r="P88">
            <v>0</v>
          </cell>
          <cell r="Q88">
            <v>0</v>
          </cell>
          <cell r="R88">
            <v>0</v>
          </cell>
          <cell r="S88">
            <v>0</v>
          </cell>
          <cell r="T88">
            <v>0</v>
          </cell>
          <cell r="U88">
            <v>0</v>
          </cell>
          <cell r="V88">
            <v>0</v>
          </cell>
          <cell r="W88">
            <v>0</v>
          </cell>
          <cell r="Z88">
            <v>20</v>
          </cell>
          <cell r="AA88">
            <v>12287.93</v>
          </cell>
        </row>
        <row r="89">
          <cell r="A89">
            <v>2004</v>
          </cell>
          <cell r="B89">
            <v>48</v>
          </cell>
          <cell r="C89" t="str">
            <v>11/29/2004</v>
          </cell>
          <cell r="E89" t="str">
            <v>Monday</v>
          </cell>
          <cell r="G89">
            <v>36</v>
          </cell>
          <cell r="H89">
            <v>29713.3</v>
          </cell>
          <cell r="J89">
            <v>0</v>
          </cell>
          <cell r="K89">
            <v>0</v>
          </cell>
          <cell r="L89">
            <v>0</v>
          </cell>
          <cell r="M89">
            <v>0</v>
          </cell>
          <cell r="N89">
            <v>0</v>
          </cell>
          <cell r="O89">
            <v>0</v>
          </cell>
          <cell r="P89">
            <v>0</v>
          </cell>
          <cell r="Q89">
            <v>0</v>
          </cell>
          <cell r="R89">
            <v>0</v>
          </cell>
          <cell r="S89">
            <v>0</v>
          </cell>
          <cell r="T89">
            <v>0</v>
          </cell>
          <cell r="U89">
            <v>0</v>
          </cell>
          <cell r="V89">
            <v>0</v>
          </cell>
          <cell r="W89">
            <v>0</v>
          </cell>
          <cell r="Z89">
            <v>36</v>
          </cell>
          <cell r="AA89">
            <v>29713.3</v>
          </cell>
        </row>
        <row r="90">
          <cell r="A90">
            <v>2004</v>
          </cell>
          <cell r="B90">
            <v>48</v>
          </cell>
          <cell r="C90" t="str">
            <v>11/30/2004</v>
          </cell>
          <cell r="E90" t="str">
            <v>Tuesday</v>
          </cell>
          <cell r="G90">
            <v>152</v>
          </cell>
          <cell r="H90">
            <v>111557.48</v>
          </cell>
          <cell r="J90">
            <v>2</v>
          </cell>
          <cell r="K90">
            <v>-3035.31</v>
          </cell>
          <cell r="L90">
            <v>0</v>
          </cell>
          <cell r="M90">
            <v>0</v>
          </cell>
          <cell r="N90">
            <v>0</v>
          </cell>
          <cell r="O90">
            <v>0</v>
          </cell>
          <cell r="P90">
            <v>0</v>
          </cell>
          <cell r="Q90">
            <v>0</v>
          </cell>
          <cell r="R90">
            <v>0</v>
          </cell>
          <cell r="S90">
            <v>0</v>
          </cell>
          <cell r="T90">
            <v>0</v>
          </cell>
          <cell r="U90">
            <v>0</v>
          </cell>
          <cell r="V90">
            <v>0</v>
          </cell>
          <cell r="W90">
            <v>0</v>
          </cell>
          <cell r="Z90">
            <v>154</v>
          </cell>
          <cell r="AA90">
            <v>108522.17</v>
          </cell>
        </row>
        <row r="91">
          <cell r="A91">
            <v>2004</v>
          </cell>
          <cell r="B91">
            <v>48</v>
          </cell>
          <cell r="C91" t="str">
            <v>12/01/2004</v>
          </cell>
          <cell r="E91" t="str">
            <v>Wednesday</v>
          </cell>
          <cell r="G91">
            <v>144</v>
          </cell>
          <cell r="H91">
            <v>98461.89</v>
          </cell>
          <cell r="J91">
            <v>0</v>
          </cell>
          <cell r="K91">
            <v>0</v>
          </cell>
          <cell r="L91">
            <v>0</v>
          </cell>
          <cell r="M91">
            <v>0</v>
          </cell>
          <cell r="N91">
            <v>0</v>
          </cell>
          <cell r="O91">
            <v>0</v>
          </cell>
          <cell r="P91">
            <v>0</v>
          </cell>
          <cell r="Q91">
            <v>0</v>
          </cell>
          <cell r="R91">
            <v>0</v>
          </cell>
          <cell r="S91">
            <v>0</v>
          </cell>
          <cell r="T91">
            <v>0</v>
          </cell>
          <cell r="U91">
            <v>0</v>
          </cell>
          <cell r="V91">
            <v>0</v>
          </cell>
          <cell r="W91">
            <v>0</v>
          </cell>
          <cell r="Z91">
            <v>144</v>
          </cell>
          <cell r="AA91">
            <v>98461.89</v>
          </cell>
        </row>
        <row r="92">
          <cell r="A92">
            <v>2004</v>
          </cell>
          <cell r="B92">
            <v>48</v>
          </cell>
          <cell r="C92" t="str">
            <v>12/02/2004</v>
          </cell>
          <cell r="E92" t="str">
            <v>Thursday</v>
          </cell>
          <cell r="G92">
            <v>153</v>
          </cell>
          <cell r="H92">
            <v>145983.67999999999</v>
          </cell>
          <cell r="J92">
            <v>4</v>
          </cell>
          <cell r="K92">
            <v>-9125.8799999999992</v>
          </cell>
          <cell r="L92">
            <v>0</v>
          </cell>
          <cell r="M92">
            <v>0</v>
          </cell>
          <cell r="N92">
            <v>0</v>
          </cell>
          <cell r="O92">
            <v>0</v>
          </cell>
          <cell r="P92">
            <v>0</v>
          </cell>
          <cell r="Q92">
            <v>0</v>
          </cell>
          <cell r="R92">
            <v>0</v>
          </cell>
          <cell r="S92">
            <v>0</v>
          </cell>
          <cell r="T92">
            <v>0</v>
          </cell>
          <cell r="U92">
            <v>0</v>
          </cell>
          <cell r="V92">
            <v>0</v>
          </cell>
          <cell r="W92">
            <v>0</v>
          </cell>
          <cell r="Z92">
            <v>157</v>
          </cell>
          <cell r="AA92">
            <v>136857.79999999999</v>
          </cell>
        </row>
        <row r="93">
          <cell r="A93">
            <v>2004</v>
          </cell>
          <cell r="B93">
            <v>48</v>
          </cell>
          <cell r="C93" t="str">
            <v>12/03/2004</v>
          </cell>
          <cell r="E93" t="str">
            <v>Friday</v>
          </cell>
          <cell r="G93">
            <v>158</v>
          </cell>
          <cell r="H93">
            <v>151800.44</v>
          </cell>
          <cell r="J93">
            <v>1</v>
          </cell>
          <cell r="K93">
            <v>-179.99</v>
          </cell>
          <cell r="L93">
            <v>0</v>
          </cell>
          <cell r="M93">
            <v>0</v>
          </cell>
          <cell r="N93">
            <v>0</v>
          </cell>
          <cell r="O93">
            <v>0</v>
          </cell>
          <cell r="P93">
            <v>0</v>
          </cell>
          <cell r="Q93">
            <v>0</v>
          </cell>
          <cell r="R93">
            <v>0</v>
          </cell>
          <cell r="S93">
            <v>0</v>
          </cell>
          <cell r="T93">
            <v>0</v>
          </cell>
          <cell r="U93">
            <v>0</v>
          </cell>
          <cell r="V93">
            <v>0</v>
          </cell>
          <cell r="W93">
            <v>0</v>
          </cell>
          <cell r="Z93">
            <v>159</v>
          </cell>
          <cell r="AA93">
            <v>151620.45000000001</v>
          </cell>
        </row>
        <row r="94">
          <cell r="A94">
            <v>2004</v>
          </cell>
          <cell r="B94">
            <v>48</v>
          </cell>
          <cell r="C94" t="str">
            <v>12/04/2004</v>
          </cell>
          <cell r="E94" t="str">
            <v>Saturday</v>
          </cell>
          <cell r="G94">
            <v>131</v>
          </cell>
          <cell r="H94">
            <v>160801.65</v>
          </cell>
          <cell r="J94">
            <v>0</v>
          </cell>
          <cell r="K94">
            <v>0</v>
          </cell>
          <cell r="L94">
            <v>0</v>
          </cell>
          <cell r="M94">
            <v>0</v>
          </cell>
          <cell r="N94">
            <v>0</v>
          </cell>
          <cell r="O94">
            <v>0</v>
          </cell>
          <cell r="P94">
            <v>0</v>
          </cell>
          <cell r="Q94">
            <v>0</v>
          </cell>
          <cell r="R94">
            <v>0</v>
          </cell>
          <cell r="S94">
            <v>0</v>
          </cell>
          <cell r="T94">
            <v>0</v>
          </cell>
          <cell r="U94">
            <v>0</v>
          </cell>
          <cell r="V94">
            <v>0</v>
          </cell>
          <cell r="W94">
            <v>0</v>
          </cell>
          <cell r="Z94">
            <v>131</v>
          </cell>
          <cell r="AA94">
            <v>160801.65</v>
          </cell>
        </row>
        <row r="95">
          <cell r="A95">
            <v>2004</v>
          </cell>
          <cell r="B95">
            <v>48</v>
          </cell>
          <cell r="C95" t="str">
            <v>12/05/2004</v>
          </cell>
          <cell r="E95" t="str">
            <v>Sunday</v>
          </cell>
          <cell r="G95">
            <v>46</v>
          </cell>
          <cell r="H95">
            <v>27946.52</v>
          </cell>
          <cell r="J95">
            <v>1</v>
          </cell>
          <cell r="K95">
            <v>-1026.21</v>
          </cell>
          <cell r="L95">
            <v>0</v>
          </cell>
          <cell r="M95">
            <v>0</v>
          </cell>
          <cell r="N95">
            <v>0</v>
          </cell>
          <cell r="O95">
            <v>0</v>
          </cell>
          <cell r="P95">
            <v>0</v>
          </cell>
          <cell r="Q95">
            <v>0</v>
          </cell>
          <cell r="R95">
            <v>0</v>
          </cell>
          <cell r="S95">
            <v>0</v>
          </cell>
          <cell r="T95">
            <v>0</v>
          </cell>
          <cell r="U95">
            <v>0</v>
          </cell>
          <cell r="V95">
            <v>0</v>
          </cell>
          <cell r="W95">
            <v>0</v>
          </cell>
          <cell r="Z95">
            <v>47</v>
          </cell>
          <cell r="AA95">
            <v>26920.31</v>
          </cell>
        </row>
        <row r="96">
          <cell r="A96">
            <v>2004</v>
          </cell>
          <cell r="B96">
            <v>49</v>
          </cell>
          <cell r="C96" t="str">
            <v>12/06/2004</v>
          </cell>
          <cell r="E96" t="str">
            <v>Monday</v>
          </cell>
          <cell r="G96">
            <v>85</v>
          </cell>
          <cell r="H96">
            <v>54600.79</v>
          </cell>
          <cell r="J96">
            <v>0</v>
          </cell>
          <cell r="K96">
            <v>0</v>
          </cell>
          <cell r="L96">
            <v>0</v>
          </cell>
          <cell r="M96">
            <v>0</v>
          </cell>
          <cell r="N96">
            <v>0</v>
          </cell>
          <cell r="O96">
            <v>0</v>
          </cell>
          <cell r="P96">
            <v>0</v>
          </cell>
          <cell r="Q96">
            <v>0</v>
          </cell>
          <cell r="R96">
            <v>0</v>
          </cell>
          <cell r="S96">
            <v>0</v>
          </cell>
          <cell r="T96">
            <v>0</v>
          </cell>
          <cell r="U96">
            <v>0</v>
          </cell>
          <cell r="V96">
            <v>0</v>
          </cell>
          <cell r="W96">
            <v>0</v>
          </cell>
          <cell r="Z96">
            <v>85</v>
          </cell>
          <cell r="AA96">
            <v>54600.79</v>
          </cell>
        </row>
        <row r="97">
          <cell r="A97">
            <v>2004</v>
          </cell>
          <cell r="B97">
            <v>49</v>
          </cell>
          <cell r="C97" t="str">
            <v>12/07/2004</v>
          </cell>
          <cell r="E97" t="str">
            <v>Tuesday</v>
          </cell>
          <cell r="G97">
            <v>187</v>
          </cell>
          <cell r="H97">
            <v>171376.87</v>
          </cell>
          <cell r="J97">
            <v>5</v>
          </cell>
          <cell r="K97">
            <v>-5644.38</v>
          </cell>
          <cell r="L97">
            <v>0</v>
          </cell>
          <cell r="M97">
            <v>0</v>
          </cell>
          <cell r="N97">
            <v>0</v>
          </cell>
          <cell r="O97">
            <v>0</v>
          </cell>
          <cell r="P97">
            <v>0</v>
          </cell>
          <cell r="Q97">
            <v>0</v>
          </cell>
          <cell r="R97">
            <v>0</v>
          </cell>
          <cell r="S97">
            <v>0</v>
          </cell>
          <cell r="T97">
            <v>0</v>
          </cell>
          <cell r="U97">
            <v>0</v>
          </cell>
          <cell r="V97">
            <v>0</v>
          </cell>
          <cell r="W97">
            <v>0</v>
          </cell>
          <cell r="Z97">
            <v>192</v>
          </cell>
          <cell r="AA97">
            <v>165732.49</v>
          </cell>
        </row>
        <row r="98">
          <cell r="A98">
            <v>2004</v>
          </cell>
          <cell r="B98">
            <v>49</v>
          </cell>
          <cell r="C98" t="str">
            <v>12/08/2004</v>
          </cell>
          <cell r="E98" t="str">
            <v>Wednesday</v>
          </cell>
          <cell r="G98">
            <v>191</v>
          </cell>
          <cell r="H98">
            <v>187594.53</v>
          </cell>
          <cell r="J98">
            <v>3</v>
          </cell>
          <cell r="K98">
            <v>-7249.25</v>
          </cell>
          <cell r="L98">
            <v>0</v>
          </cell>
          <cell r="M98">
            <v>0</v>
          </cell>
          <cell r="N98">
            <v>0</v>
          </cell>
          <cell r="O98">
            <v>0</v>
          </cell>
          <cell r="P98">
            <v>0</v>
          </cell>
          <cell r="Q98">
            <v>0</v>
          </cell>
          <cell r="R98">
            <v>0</v>
          </cell>
          <cell r="S98">
            <v>0</v>
          </cell>
          <cell r="T98">
            <v>0</v>
          </cell>
          <cell r="U98">
            <v>0</v>
          </cell>
          <cell r="V98">
            <v>0</v>
          </cell>
          <cell r="W98">
            <v>0</v>
          </cell>
          <cell r="Z98">
            <v>194</v>
          </cell>
          <cell r="AA98">
            <v>180345.28</v>
          </cell>
        </row>
        <row r="99">
          <cell r="A99">
            <v>2004</v>
          </cell>
          <cell r="B99">
            <v>49</v>
          </cell>
          <cell r="C99" t="str">
            <v>12/09/2004</v>
          </cell>
          <cell r="E99" t="str">
            <v>Thursday</v>
          </cell>
          <cell r="G99">
            <v>188</v>
          </cell>
          <cell r="H99">
            <v>202939.64</v>
          </cell>
          <cell r="J99">
            <v>4</v>
          </cell>
          <cell r="K99">
            <v>-4051.27</v>
          </cell>
          <cell r="L99">
            <v>0</v>
          </cell>
          <cell r="M99">
            <v>0</v>
          </cell>
          <cell r="N99">
            <v>0</v>
          </cell>
          <cell r="O99">
            <v>0</v>
          </cell>
          <cell r="P99">
            <v>0</v>
          </cell>
          <cell r="Q99">
            <v>0</v>
          </cell>
          <cell r="R99">
            <v>0</v>
          </cell>
          <cell r="S99">
            <v>0</v>
          </cell>
          <cell r="T99">
            <v>0</v>
          </cell>
          <cell r="U99">
            <v>0</v>
          </cell>
          <cell r="V99">
            <v>0</v>
          </cell>
          <cell r="W99">
            <v>0</v>
          </cell>
          <cell r="Z99">
            <v>192</v>
          </cell>
          <cell r="AA99">
            <v>198888.37</v>
          </cell>
        </row>
        <row r="100">
          <cell r="A100">
            <v>2004</v>
          </cell>
          <cell r="B100">
            <v>49</v>
          </cell>
          <cell r="C100" t="str">
            <v>12/10/2004</v>
          </cell>
          <cell r="E100" t="str">
            <v>Friday</v>
          </cell>
          <cell r="G100">
            <v>224</v>
          </cell>
          <cell r="H100">
            <v>197703.56</v>
          </cell>
          <cell r="J100">
            <v>1</v>
          </cell>
          <cell r="K100">
            <v>-40</v>
          </cell>
          <cell r="L100">
            <v>0</v>
          </cell>
          <cell r="M100">
            <v>0</v>
          </cell>
          <cell r="N100">
            <v>0</v>
          </cell>
          <cell r="O100">
            <v>0</v>
          </cell>
          <cell r="P100">
            <v>0</v>
          </cell>
          <cell r="Q100">
            <v>0</v>
          </cell>
          <cell r="R100">
            <v>0</v>
          </cell>
          <cell r="S100">
            <v>0</v>
          </cell>
          <cell r="T100">
            <v>0</v>
          </cell>
          <cell r="U100">
            <v>0</v>
          </cell>
          <cell r="V100">
            <v>0</v>
          </cell>
          <cell r="W100">
            <v>0</v>
          </cell>
          <cell r="Z100">
            <v>225</v>
          </cell>
          <cell r="AA100">
            <v>197663.56</v>
          </cell>
        </row>
        <row r="101">
          <cell r="A101">
            <v>2004</v>
          </cell>
          <cell r="B101">
            <v>49</v>
          </cell>
          <cell r="C101" t="str">
            <v>12/11/2004</v>
          </cell>
          <cell r="E101" t="str">
            <v>Saturday</v>
          </cell>
          <cell r="G101">
            <v>147</v>
          </cell>
          <cell r="H101">
            <v>130592.89</v>
          </cell>
          <cell r="J101">
            <v>3</v>
          </cell>
          <cell r="K101">
            <v>-2500.09</v>
          </cell>
          <cell r="L101">
            <v>0</v>
          </cell>
          <cell r="M101">
            <v>0</v>
          </cell>
          <cell r="N101">
            <v>0</v>
          </cell>
          <cell r="O101">
            <v>0</v>
          </cell>
          <cell r="P101">
            <v>0</v>
          </cell>
          <cell r="Q101">
            <v>0</v>
          </cell>
          <cell r="R101">
            <v>0</v>
          </cell>
          <cell r="S101">
            <v>0</v>
          </cell>
          <cell r="T101">
            <v>0</v>
          </cell>
          <cell r="U101">
            <v>0</v>
          </cell>
          <cell r="V101">
            <v>0</v>
          </cell>
          <cell r="W101">
            <v>0</v>
          </cell>
          <cell r="Z101">
            <v>150</v>
          </cell>
          <cell r="AA101">
            <v>128092.8</v>
          </cell>
        </row>
        <row r="102">
          <cell r="A102">
            <v>2004</v>
          </cell>
          <cell r="B102">
            <v>49</v>
          </cell>
          <cell r="C102" t="str">
            <v>12/12/2004</v>
          </cell>
          <cell r="E102" t="str">
            <v>Sunday</v>
          </cell>
          <cell r="G102">
            <v>63</v>
          </cell>
          <cell r="H102">
            <v>58635.5</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Z102">
            <v>63</v>
          </cell>
          <cell r="AA102">
            <v>58635.5</v>
          </cell>
        </row>
        <row r="103">
          <cell r="A103">
            <v>2004</v>
          </cell>
          <cell r="B103">
            <v>50</v>
          </cell>
          <cell r="C103" t="str">
            <v>12/13/2004</v>
          </cell>
          <cell r="E103" t="str">
            <v>Monday</v>
          </cell>
          <cell r="G103">
            <v>69</v>
          </cell>
          <cell r="H103">
            <v>41488.06</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Z103">
            <v>69</v>
          </cell>
          <cell r="AA103">
            <v>41488.06</v>
          </cell>
        </row>
        <row r="104">
          <cell r="A104">
            <v>2004</v>
          </cell>
          <cell r="B104">
            <v>50</v>
          </cell>
          <cell r="C104" t="str">
            <v>12/14/2004</v>
          </cell>
          <cell r="E104" t="str">
            <v>Tuesday</v>
          </cell>
          <cell r="G104">
            <v>179</v>
          </cell>
          <cell r="H104">
            <v>187643.93</v>
          </cell>
          <cell r="J104">
            <v>3</v>
          </cell>
          <cell r="K104">
            <v>-13514.06</v>
          </cell>
          <cell r="L104">
            <v>0</v>
          </cell>
          <cell r="M104">
            <v>0</v>
          </cell>
          <cell r="N104">
            <v>0</v>
          </cell>
          <cell r="O104">
            <v>0</v>
          </cell>
          <cell r="P104">
            <v>0</v>
          </cell>
          <cell r="Q104">
            <v>0</v>
          </cell>
          <cell r="R104">
            <v>0</v>
          </cell>
          <cell r="S104">
            <v>0</v>
          </cell>
          <cell r="T104">
            <v>0</v>
          </cell>
          <cell r="U104">
            <v>0</v>
          </cell>
          <cell r="V104">
            <v>0</v>
          </cell>
          <cell r="W104">
            <v>0</v>
          </cell>
          <cell r="Z104">
            <v>182</v>
          </cell>
          <cell r="AA104">
            <v>174129.87</v>
          </cell>
        </row>
        <row r="105">
          <cell r="A105">
            <v>2004</v>
          </cell>
          <cell r="B105">
            <v>50</v>
          </cell>
          <cell r="C105" t="str">
            <v>12/15/2004</v>
          </cell>
          <cell r="E105" t="str">
            <v>Wednesday</v>
          </cell>
          <cell r="G105">
            <v>201</v>
          </cell>
          <cell r="H105">
            <v>197355.64</v>
          </cell>
          <cell r="J105">
            <v>1</v>
          </cell>
          <cell r="K105">
            <v>-2568.89</v>
          </cell>
          <cell r="L105">
            <v>0</v>
          </cell>
          <cell r="M105">
            <v>0</v>
          </cell>
          <cell r="N105">
            <v>0</v>
          </cell>
          <cell r="O105">
            <v>0</v>
          </cell>
          <cell r="P105">
            <v>0</v>
          </cell>
          <cell r="Q105">
            <v>0</v>
          </cell>
          <cell r="R105">
            <v>0</v>
          </cell>
          <cell r="S105">
            <v>0</v>
          </cell>
          <cell r="T105">
            <v>0</v>
          </cell>
          <cell r="U105">
            <v>0</v>
          </cell>
          <cell r="V105">
            <v>0</v>
          </cell>
          <cell r="W105">
            <v>0</v>
          </cell>
          <cell r="Z105">
            <v>202</v>
          </cell>
          <cell r="AA105">
            <v>194786.75</v>
          </cell>
        </row>
        <row r="106">
          <cell r="A106">
            <v>2004</v>
          </cell>
          <cell r="B106">
            <v>50</v>
          </cell>
          <cell r="C106" t="str">
            <v>12/16/2004</v>
          </cell>
          <cell r="E106" t="str">
            <v>Thursday</v>
          </cell>
          <cell r="G106">
            <v>242</v>
          </cell>
          <cell r="H106">
            <v>219575.88</v>
          </cell>
          <cell r="J106">
            <v>1</v>
          </cell>
          <cell r="K106">
            <v>-273.87</v>
          </cell>
          <cell r="L106">
            <v>0</v>
          </cell>
          <cell r="M106">
            <v>0</v>
          </cell>
          <cell r="N106">
            <v>0</v>
          </cell>
          <cell r="O106">
            <v>0</v>
          </cell>
          <cell r="P106">
            <v>0</v>
          </cell>
          <cell r="Q106">
            <v>0</v>
          </cell>
          <cell r="R106">
            <v>0</v>
          </cell>
          <cell r="S106">
            <v>0</v>
          </cell>
          <cell r="T106">
            <v>0</v>
          </cell>
          <cell r="U106">
            <v>0</v>
          </cell>
          <cell r="V106">
            <v>0</v>
          </cell>
          <cell r="W106">
            <v>0</v>
          </cell>
          <cell r="Z106">
            <v>243</v>
          </cell>
          <cell r="AA106">
            <v>219302.01</v>
          </cell>
        </row>
        <row r="107">
          <cell r="A107">
            <v>2004</v>
          </cell>
          <cell r="B107">
            <v>50</v>
          </cell>
          <cell r="C107" t="str">
            <v>12/17/2004</v>
          </cell>
          <cell r="E107" t="str">
            <v>Friday</v>
          </cell>
          <cell r="G107">
            <v>234</v>
          </cell>
          <cell r="H107">
            <v>214011.44</v>
          </cell>
          <cell r="J107">
            <v>6</v>
          </cell>
          <cell r="K107">
            <v>-12064.58</v>
          </cell>
          <cell r="L107">
            <v>0</v>
          </cell>
          <cell r="M107">
            <v>0</v>
          </cell>
          <cell r="N107">
            <v>0</v>
          </cell>
          <cell r="O107">
            <v>0</v>
          </cell>
          <cell r="P107">
            <v>0</v>
          </cell>
          <cell r="Q107">
            <v>0</v>
          </cell>
          <cell r="R107">
            <v>0</v>
          </cell>
          <cell r="S107">
            <v>0</v>
          </cell>
          <cell r="T107">
            <v>0</v>
          </cell>
          <cell r="U107">
            <v>0</v>
          </cell>
          <cell r="V107">
            <v>0</v>
          </cell>
          <cell r="W107">
            <v>0</v>
          </cell>
          <cell r="Z107">
            <v>240</v>
          </cell>
          <cell r="AA107">
            <v>201946.86</v>
          </cell>
        </row>
        <row r="108">
          <cell r="A108">
            <v>2004</v>
          </cell>
          <cell r="B108">
            <v>50</v>
          </cell>
          <cell r="C108" t="str">
            <v>12/18/2004</v>
          </cell>
          <cell r="E108" t="str">
            <v>Saturday</v>
          </cell>
          <cell r="G108">
            <v>333</v>
          </cell>
          <cell r="H108">
            <v>319320.73</v>
          </cell>
          <cell r="J108">
            <v>4</v>
          </cell>
          <cell r="K108">
            <v>-6355.3</v>
          </cell>
          <cell r="L108">
            <v>0</v>
          </cell>
          <cell r="M108">
            <v>0</v>
          </cell>
          <cell r="N108">
            <v>0</v>
          </cell>
          <cell r="O108">
            <v>0</v>
          </cell>
          <cell r="P108">
            <v>0</v>
          </cell>
          <cell r="Q108">
            <v>0</v>
          </cell>
          <cell r="R108">
            <v>0</v>
          </cell>
          <cell r="S108">
            <v>0</v>
          </cell>
          <cell r="T108">
            <v>0</v>
          </cell>
          <cell r="U108">
            <v>0</v>
          </cell>
          <cell r="V108">
            <v>0</v>
          </cell>
          <cell r="W108">
            <v>0</v>
          </cell>
          <cell r="Z108">
            <v>337</v>
          </cell>
          <cell r="AA108">
            <v>312965.43</v>
          </cell>
        </row>
        <row r="109">
          <cell r="A109">
            <v>2004</v>
          </cell>
          <cell r="B109">
            <v>50</v>
          </cell>
          <cell r="C109" t="str">
            <v>12/19/2004</v>
          </cell>
          <cell r="E109" t="str">
            <v>Sunday</v>
          </cell>
          <cell r="G109">
            <v>127</v>
          </cell>
          <cell r="H109">
            <v>137717.98000000001</v>
          </cell>
          <cell r="J109">
            <v>1</v>
          </cell>
          <cell r="K109">
            <v>-1800.94</v>
          </cell>
          <cell r="L109">
            <v>0</v>
          </cell>
          <cell r="M109">
            <v>0</v>
          </cell>
          <cell r="N109">
            <v>0</v>
          </cell>
          <cell r="O109">
            <v>0</v>
          </cell>
          <cell r="P109">
            <v>0</v>
          </cell>
          <cell r="Q109">
            <v>0</v>
          </cell>
          <cell r="R109">
            <v>0</v>
          </cell>
          <cell r="S109">
            <v>0</v>
          </cell>
          <cell r="T109">
            <v>0</v>
          </cell>
          <cell r="U109">
            <v>0</v>
          </cell>
          <cell r="V109">
            <v>0</v>
          </cell>
          <cell r="W109">
            <v>0</v>
          </cell>
          <cell r="Z109">
            <v>128</v>
          </cell>
          <cell r="AA109">
            <v>135917.04</v>
          </cell>
        </row>
        <row r="110">
          <cell r="A110">
            <v>2004</v>
          </cell>
          <cell r="B110">
            <v>51</v>
          </cell>
          <cell r="C110" t="str">
            <v>12/20/2004</v>
          </cell>
          <cell r="E110" t="str">
            <v>Monday</v>
          </cell>
          <cell r="G110">
            <v>28</v>
          </cell>
          <cell r="H110">
            <v>18587.36</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Z110">
            <v>28</v>
          </cell>
          <cell r="AA110">
            <v>18587.36</v>
          </cell>
        </row>
        <row r="111">
          <cell r="A111">
            <v>2004</v>
          </cell>
          <cell r="B111">
            <v>51</v>
          </cell>
          <cell r="C111" t="str">
            <v>12/21/2004</v>
          </cell>
          <cell r="E111" t="str">
            <v>Tuesday</v>
          </cell>
          <cell r="G111">
            <v>62</v>
          </cell>
          <cell r="H111">
            <v>36340.67</v>
          </cell>
          <cell r="J111">
            <v>2</v>
          </cell>
          <cell r="K111">
            <v>-4930</v>
          </cell>
          <cell r="L111">
            <v>0</v>
          </cell>
          <cell r="M111">
            <v>0</v>
          </cell>
          <cell r="N111">
            <v>0</v>
          </cell>
          <cell r="O111">
            <v>0</v>
          </cell>
          <cell r="P111">
            <v>0</v>
          </cell>
          <cell r="Q111">
            <v>0</v>
          </cell>
          <cell r="R111">
            <v>0</v>
          </cell>
          <cell r="S111">
            <v>0</v>
          </cell>
          <cell r="T111">
            <v>0</v>
          </cell>
          <cell r="U111">
            <v>0</v>
          </cell>
          <cell r="V111">
            <v>0</v>
          </cell>
          <cell r="W111">
            <v>0</v>
          </cell>
          <cell r="Z111">
            <v>64</v>
          </cell>
          <cell r="AA111">
            <v>31410.67</v>
          </cell>
        </row>
        <row r="112">
          <cell r="A112">
            <v>2004</v>
          </cell>
          <cell r="B112">
            <v>51</v>
          </cell>
          <cell r="C112" t="str">
            <v>12/22/2004</v>
          </cell>
          <cell r="E112" t="str">
            <v>Wednesday</v>
          </cell>
          <cell r="G112">
            <v>95</v>
          </cell>
          <cell r="H112">
            <v>75025.78</v>
          </cell>
          <cell r="J112">
            <v>2</v>
          </cell>
          <cell r="K112">
            <v>-2776.19</v>
          </cell>
          <cell r="L112">
            <v>0</v>
          </cell>
          <cell r="M112">
            <v>0</v>
          </cell>
          <cell r="N112">
            <v>0</v>
          </cell>
          <cell r="O112">
            <v>0</v>
          </cell>
          <cell r="P112">
            <v>0</v>
          </cell>
          <cell r="Q112">
            <v>0</v>
          </cell>
          <cell r="R112">
            <v>0</v>
          </cell>
          <cell r="S112">
            <v>0</v>
          </cell>
          <cell r="T112">
            <v>0</v>
          </cell>
          <cell r="U112">
            <v>0</v>
          </cell>
          <cell r="V112">
            <v>0</v>
          </cell>
          <cell r="W112">
            <v>0</v>
          </cell>
          <cell r="Z112">
            <v>97</v>
          </cell>
          <cell r="AA112">
            <v>72249.59</v>
          </cell>
        </row>
        <row r="113">
          <cell r="A113">
            <v>2004</v>
          </cell>
          <cell r="B113">
            <v>51</v>
          </cell>
          <cell r="C113" t="str">
            <v>12/23/2004</v>
          </cell>
          <cell r="E113" t="str">
            <v>Thursday</v>
          </cell>
          <cell r="G113">
            <v>88</v>
          </cell>
          <cell r="H113">
            <v>78291.899999999994</v>
          </cell>
          <cell r="J113">
            <v>1</v>
          </cell>
          <cell r="K113">
            <v>-1743.77</v>
          </cell>
          <cell r="L113">
            <v>0</v>
          </cell>
          <cell r="M113">
            <v>0</v>
          </cell>
          <cell r="N113">
            <v>0</v>
          </cell>
          <cell r="O113">
            <v>0</v>
          </cell>
          <cell r="P113">
            <v>0</v>
          </cell>
          <cell r="Q113">
            <v>0</v>
          </cell>
          <cell r="R113">
            <v>0</v>
          </cell>
          <cell r="S113">
            <v>0</v>
          </cell>
          <cell r="T113">
            <v>0</v>
          </cell>
          <cell r="U113">
            <v>0</v>
          </cell>
          <cell r="V113">
            <v>0</v>
          </cell>
          <cell r="W113">
            <v>0</v>
          </cell>
          <cell r="Z113">
            <v>89</v>
          </cell>
          <cell r="AA113">
            <v>76548.13</v>
          </cell>
        </row>
        <row r="114">
          <cell r="A114">
            <v>2004</v>
          </cell>
          <cell r="B114">
            <v>51</v>
          </cell>
          <cell r="C114" t="str">
            <v>12/24/2004</v>
          </cell>
          <cell r="E114" t="str">
            <v>Friday</v>
          </cell>
          <cell r="G114">
            <v>63</v>
          </cell>
          <cell r="H114">
            <v>59353.19</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Z114">
            <v>63</v>
          </cell>
          <cell r="AA114">
            <v>59353.19</v>
          </cell>
        </row>
        <row r="115">
          <cell r="A115">
            <v>2004</v>
          </cell>
          <cell r="B115">
            <v>51</v>
          </cell>
          <cell r="C115" t="str">
            <v>12/25/2004</v>
          </cell>
          <cell r="E115" t="str">
            <v>Saturday</v>
          </cell>
          <cell r="G115">
            <v>32</v>
          </cell>
          <cell r="H115">
            <v>16000.16</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Z115">
            <v>32</v>
          </cell>
          <cell r="AA115">
            <v>16000.16</v>
          </cell>
        </row>
        <row r="116">
          <cell r="A116">
            <v>2004</v>
          </cell>
          <cell r="B116">
            <v>51</v>
          </cell>
          <cell r="C116" t="str">
            <v>12/26/2004</v>
          </cell>
          <cell r="E116" t="str">
            <v>Sunday</v>
          </cell>
          <cell r="G116">
            <v>4</v>
          </cell>
          <cell r="H116">
            <v>2520.79</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Z116">
            <v>4</v>
          </cell>
          <cell r="AA116">
            <v>2520.79</v>
          </cell>
        </row>
        <row r="117">
          <cell r="A117">
            <v>2004</v>
          </cell>
          <cell r="B117">
            <v>52</v>
          </cell>
          <cell r="C117" t="str">
            <v>12/27/2004</v>
          </cell>
          <cell r="E117" t="str">
            <v>Monday</v>
          </cell>
          <cell r="G117">
            <v>19</v>
          </cell>
          <cell r="H117">
            <v>5280.78</v>
          </cell>
          <cell r="J117">
            <v>1</v>
          </cell>
          <cell r="K117">
            <v>-119.24</v>
          </cell>
          <cell r="L117">
            <v>0</v>
          </cell>
          <cell r="M117">
            <v>0</v>
          </cell>
          <cell r="N117">
            <v>0</v>
          </cell>
          <cell r="O117">
            <v>0</v>
          </cell>
          <cell r="P117">
            <v>0</v>
          </cell>
          <cell r="Q117">
            <v>0</v>
          </cell>
          <cell r="R117">
            <v>0</v>
          </cell>
          <cell r="S117">
            <v>0</v>
          </cell>
          <cell r="T117">
            <v>0</v>
          </cell>
          <cell r="U117">
            <v>0</v>
          </cell>
          <cell r="V117">
            <v>0</v>
          </cell>
          <cell r="W117">
            <v>0</v>
          </cell>
          <cell r="Z117">
            <v>20</v>
          </cell>
          <cell r="AA117">
            <v>5161.54</v>
          </cell>
        </row>
        <row r="118">
          <cell r="A118">
            <v>2004</v>
          </cell>
          <cell r="B118">
            <v>52</v>
          </cell>
          <cell r="C118" t="str">
            <v>12/28/2004</v>
          </cell>
          <cell r="E118" t="str">
            <v>Tuesday</v>
          </cell>
          <cell r="G118">
            <v>63</v>
          </cell>
          <cell r="H118">
            <v>25776.04</v>
          </cell>
          <cell r="J118">
            <v>1</v>
          </cell>
          <cell r="K118">
            <v>-1574.9</v>
          </cell>
          <cell r="L118">
            <v>0</v>
          </cell>
          <cell r="M118">
            <v>0</v>
          </cell>
          <cell r="N118">
            <v>0</v>
          </cell>
          <cell r="O118">
            <v>0</v>
          </cell>
          <cell r="P118">
            <v>0</v>
          </cell>
          <cell r="Q118">
            <v>0</v>
          </cell>
          <cell r="R118">
            <v>0</v>
          </cell>
          <cell r="S118">
            <v>0</v>
          </cell>
          <cell r="T118">
            <v>0</v>
          </cell>
          <cell r="U118">
            <v>0</v>
          </cell>
          <cell r="V118">
            <v>0</v>
          </cell>
          <cell r="W118">
            <v>0</v>
          </cell>
          <cell r="Z118">
            <v>64</v>
          </cell>
          <cell r="AA118">
            <v>24201.14</v>
          </cell>
        </row>
        <row r="119">
          <cell r="A119">
            <v>2004</v>
          </cell>
          <cell r="B119">
            <v>52</v>
          </cell>
          <cell r="C119" t="str">
            <v>12/29/2004</v>
          </cell>
          <cell r="E119" t="str">
            <v>Wednesday</v>
          </cell>
          <cell r="G119">
            <v>77</v>
          </cell>
          <cell r="H119">
            <v>49277.71</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Z119">
            <v>77</v>
          </cell>
          <cell r="AA119">
            <v>49277.71</v>
          </cell>
        </row>
        <row r="120">
          <cell r="A120">
            <v>2004</v>
          </cell>
          <cell r="B120">
            <v>52</v>
          </cell>
          <cell r="C120" t="str">
            <v>12/30/2004</v>
          </cell>
          <cell r="E120" t="str">
            <v>Thursday</v>
          </cell>
          <cell r="G120">
            <v>89</v>
          </cell>
          <cell r="H120">
            <v>79281.75</v>
          </cell>
          <cell r="J120">
            <v>1</v>
          </cell>
          <cell r="K120">
            <v>-1265</v>
          </cell>
          <cell r="L120">
            <v>0</v>
          </cell>
          <cell r="M120">
            <v>0</v>
          </cell>
          <cell r="N120">
            <v>0</v>
          </cell>
          <cell r="O120">
            <v>0</v>
          </cell>
          <cell r="P120">
            <v>0</v>
          </cell>
          <cell r="Q120">
            <v>0</v>
          </cell>
          <cell r="R120">
            <v>0</v>
          </cell>
          <cell r="S120">
            <v>0</v>
          </cell>
          <cell r="T120">
            <v>0</v>
          </cell>
          <cell r="U120">
            <v>0</v>
          </cell>
          <cell r="V120">
            <v>0</v>
          </cell>
          <cell r="W120">
            <v>0</v>
          </cell>
          <cell r="Z120">
            <v>90</v>
          </cell>
          <cell r="AA120">
            <v>78016.75</v>
          </cell>
        </row>
        <row r="121">
          <cell r="A121">
            <v>2004</v>
          </cell>
          <cell r="B121">
            <v>52</v>
          </cell>
          <cell r="C121" t="str">
            <v>12/31/2004</v>
          </cell>
          <cell r="E121" t="str">
            <v>Friday</v>
          </cell>
          <cell r="G121">
            <v>65</v>
          </cell>
          <cell r="H121">
            <v>66547.289999999994</v>
          </cell>
          <cell r="J121">
            <v>3</v>
          </cell>
          <cell r="K121">
            <v>-4603.05</v>
          </cell>
          <cell r="L121">
            <v>0</v>
          </cell>
          <cell r="M121">
            <v>0</v>
          </cell>
          <cell r="N121">
            <v>0</v>
          </cell>
          <cell r="O121">
            <v>0</v>
          </cell>
          <cell r="P121">
            <v>0</v>
          </cell>
          <cell r="Q121">
            <v>0</v>
          </cell>
          <cell r="R121">
            <v>0</v>
          </cell>
          <cell r="S121">
            <v>0</v>
          </cell>
          <cell r="T121">
            <v>0</v>
          </cell>
          <cell r="U121">
            <v>0</v>
          </cell>
          <cell r="V121">
            <v>0</v>
          </cell>
          <cell r="W121">
            <v>0</v>
          </cell>
          <cell r="Z121">
            <v>68</v>
          </cell>
          <cell r="AA121">
            <v>61944.24</v>
          </cell>
        </row>
        <row r="122">
          <cell r="A122">
            <v>2004</v>
          </cell>
          <cell r="B122">
            <v>52</v>
          </cell>
          <cell r="C122" t="str">
            <v>01/01/2005</v>
          </cell>
          <cell r="E122" t="str">
            <v>Saturday</v>
          </cell>
          <cell r="G122">
            <v>54</v>
          </cell>
          <cell r="H122">
            <v>55814.22</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Z122">
            <v>54</v>
          </cell>
          <cell r="AA122">
            <v>55814.22</v>
          </cell>
        </row>
        <row r="123">
          <cell r="A123">
            <v>2004</v>
          </cell>
          <cell r="B123">
            <v>52</v>
          </cell>
          <cell r="C123" t="str">
            <v>01/02/2005</v>
          </cell>
          <cell r="E123" t="str">
            <v>Sunday</v>
          </cell>
          <cell r="G123">
            <v>12</v>
          </cell>
          <cell r="H123">
            <v>11375.84</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Z123">
            <v>12</v>
          </cell>
          <cell r="AA123">
            <v>11375.84</v>
          </cell>
        </row>
        <row r="124">
          <cell r="A124">
            <v>2005</v>
          </cell>
          <cell r="B124">
            <v>1</v>
          </cell>
          <cell r="C124" t="str">
            <v>01/03/2005</v>
          </cell>
          <cell r="E124" t="str">
            <v>Monday</v>
          </cell>
          <cell r="G124">
            <v>26</v>
          </cell>
          <cell r="H124">
            <v>16745.54</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Z124">
            <v>26</v>
          </cell>
          <cell r="AA124">
            <v>16745.54</v>
          </cell>
        </row>
        <row r="125">
          <cell r="A125">
            <v>2005</v>
          </cell>
          <cell r="B125">
            <v>1</v>
          </cell>
          <cell r="C125" t="str">
            <v>01/04/2005</v>
          </cell>
          <cell r="E125" t="str">
            <v>Tuesday</v>
          </cell>
          <cell r="G125">
            <v>41</v>
          </cell>
          <cell r="H125">
            <v>30998.7</v>
          </cell>
          <cell r="J125">
            <v>3</v>
          </cell>
          <cell r="K125">
            <v>-2260.92</v>
          </cell>
          <cell r="L125">
            <v>0</v>
          </cell>
          <cell r="M125">
            <v>0</v>
          </cell>
          <cell r="N125">
            <v>0</v>
          </cell>
          <cell r="O125">
            <v>0</v>
          </cell>
          <cell r="P125">
            <v>0</v>
          </cell>
          <cell r="Q125">
            <v>0</v>
          </cell>
          <cell r="R125">
            <v>0</v>
          </cell>
          <cell r="S125">
            <v>0</v>
          </cell>
          <cell r="T125">
            <v>0</v>
          </cell>
          <cell r="U125">
            <v>0</v>
          </cell>
          <cell r="V125">
            <v>0</v>
          </cell>
          <cell r="W125">
            <v>0</v>
          </cell>
          <cell r="Z125">
            <v>44</v>
          </cell>
          <cell r="AA125">
            <v>28737.78</v>
          </cell>
        </row>
        <row r="126">
          <cell r="A126">
            <v>2005</v>
          </cell>
          <cell r="B126">
            <v>1</v>
          </cell>
          <cell r="C126" t="str">
            <v>01/05/2005</v>
          </cell>
          <cell r="E126" t="str">
            <v>Wednesday</v>
          </cell>
          <cell r="G126">
            <v>103</v>
          </cell>
          <cell r="H126">
            <v>71612.81</v>
          </cell>
          <cell r="J126">
            <v>1</v>
          </cell>
          <cell r="K126">
            <v>-285.77</v>
          </cell>
          <cell r="L126">
            <v>0</v>
          </cell>
          <cell r="M126">
            <v>0</v>
          </cell>
          <cell r="N126">
            <v>0</v>
          </cell>
          <cell r="O126">
            <v>0</v>
          </cell>
          <cell r="P126">
            <v>0</v>
          </cell>
          <cell r="Q126">
            <v>0</v>
          </cell>
          <cell r="R126">
            <v>0</v>
          </cell>
          <cell r="S126">
            <v>0</v>
          </cell>
          <cell r="T126">
            <v>0</v>
          </cell>
          <cell r="U126">
            <v>0</v>
          </cell>
          <cell r="V126">
            <v>0</v>
          </cell>
          <cell r="W126">
            <v>0</v>
          </cell>
          <cell r="Z126">
            <v>104</v>
          </cell>
          <cell r="AA126">
            <v>71327.039999999994</v>
          </cell>
        </row>
        <row r="127">
          <cell r="A127">
            <v>2005</v>
          </cell>
          <cell r="B127">
            <v>1</v>
          </cell>
          <cell r="C127" t="str">
            <v>01/06/2005</v>
          </cell>
          <cell r="E127" t="str">
            <v>Thursday</v>
          </cell>
          <cell r="G127">
            <v>100</v>
          </cell>
          <cell r="H127">
            <v>73671.25</v>
          </cell>
          <cell r="J127">
            <v>1</v>
          </cell>
          <cell r="K127">
            <v>-152.63</v>
          </cell>
          <cell r="L127">
            <v>0</v>
          </cell>
          <cell r="M127">
            <v>0</v>
          </cell>
          <cell r="N127">
            <v>0</v>
          </cell>
          <cell r="O127">
            <v>0</v>
          </cell>
          <cell r="P127">
            <v>0</v>
          </cell>
          <cell r="Q127">
            <v>0</v>
          </cell>
          <cell r="R127">
            <v>0</v>
          </cell>
          <cell r="S127">
            <v>0</v>
          </cell>
          <cell r="T127">
            <v>0</v>
          </cell>
          <cell r="U127">
            <v>0</v>
          </cell>
          <cell r="V127">
            <v>0</v>
          </cell>
          <cell r="W127">
            <v>0</v>
          </cell>
          <cell r="Z127">
            <v>101</v>
          </cell>
          <cell r="AA127">
            <v>73518.62</v>
          </cell>
        </row>
        <row r="128">
          <cell r="A128">
            <v>2005</v>
          </cell>
          <cell r="B128">
            <v>1</v>
          </cell>
          <cell r="C128" t="str">
            <v>01/07/2005</v>
          </cell>
          <cell r="E128" t="str">
            <v>Friday</v>
          </cell>
          <cell r="G128">
            <v>51</v>
          </cell>
          <cell r="H128">
            <v>44645.93</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Z128">
            <v>51</v>
          </cell>
          <cell r="AA128">
            <v>44645.93</v>
          </cell>
        </row>
        <row r="129">
          <cell r="A129">
            <v>2005</v>
          </cell>
          <cell r="B129">
            <v>1</v>
          </cell>
          <cell r="C129" t="str">
            <v>01/08/2005</v>
          </cell>
          <cell r="E129" t="str">
            <v>Saturday</v>
          </cell>
          <cell r="G129">
            <v>23</v>
          </cell>
          <cell r="H129">
            <v>15546.08</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Z129">
            <v>23</v>
          </cell>
          <cell r="AA129">
            <v>15546.08</v>
          </cell>
        </row>
        <row r="130">
          <cell r="A130">
            <v>2005</v>
          </cell>
          <cell r="B130">
            <v>1</v>
          </cell>
          <cell r="C130" t="str">
            <v>01/09/2005</v>
          </cell>
          <cell r="E130" t="str">
            <v>Sunday</v>
          </cell>
          <cell r="G130">
            <v>13</v>
          </cell>
          <cell r="H130">
            <v>10769.01</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Z130">
            <v>13</v>
          </cell>
          <cell r="AA130">
            <v>10769.01</v>
          </cell>
        </row>
        <row r="131">
          <cell r="A131">
            <v>2005</v>
          </cell>
          <cell r="B131">
            <v>2</v>
          </cell>
          <cell r="C131" t="str">
            <v>01/10/2005</v>
          </cell>
          <cell r="E131" t="str">
            <v>Monday</v>
          </cell>
          <cell r="G131">
            <v>17</v>
          </cell>
          <cell r="H131">
            <v>19345.060000000001</v>
          </cell>
          <cell r="J131">
            <v>1</v>
          </cell>
          <cell r="K131">
            <v>-223.82</v>
          </cell>
          <cell r="L131">
            <v>0</v>
          </cell>
          <cell r="M131">
            <v>0</v>
          </cell>
          <cell r="N131">
            <v>0</v>
          </cell>
          <cell r="O131">
            <v>0</v>
          </cell>
          <cell r="P131">
            <v>0</v>
          </cell>
          <cell r="Q131">
            <v>0</v>
          </cell>
          <cell r="R131">
            <v>0</v>
          </cell>
          <cell r="S131">
            <v>0</v>
          </cell>
          <cell r="T131">
            <v>0</v>
          </cell>
          <cell r="U131">
            <v>0</v>
          </cell>
          <cell r="V131">
            <v>0</v>
          </cell>
          <cell r="W131">
            <v>0</v>
          </cell>
          <cell r="Z131">
            <v>18</v>
          </cell>
          <cell r="AA131">
            <v>19121.240000000002</v>
          </cell>
        </row>
        <row r="132">
          <cell r="A132">
            <v>2005</v>
          </cell>
          <cell r="B132">
            <v>2</v>
          </cell>
          <cell r="C132" t="str">
            <v>01/11/2005</v>
          </cell>
          <cell r="E132" t="str">
            <v>Tuesday</v>
          </cell>
          <cell r="G132">
            <v>61</v>
          </cell>
          <cell r="H132">
            <v>39444.050000000003</v>
          </cell>
          <cell r="J132">
            <v>1</v>
          </cell>
          <cell r="K132">
            <v>-217.29</v>
          </cell>
          <cell r="L132">
            <v>0</v>
          </cell>
          <cell r="M132">
            <v>0</v>
          </cell>
          <cell r="N132">
            <v>0</v>
          </cell>
          <cell r="O132">
            <v>0</v>
          </cell>
          <cell r="P132">
            <v>0</v>
          </cell>
          <cell r="Q132">
            <v>0</v>
          </cell>
          <cell r="R132">
            <v>0</v>
          </cell>
          <cell r="S132">
            <v>0</v>
          </cell>
          <cell r="T132">
            <v>0</v>
          </cell>
          <cell r="U132">
            <v>0</v>
          </cell>
          <cell r="V132">
            <v>0</v>
          </cell>
          <cell r="W132">
            <v>0</v>
          </cell>
          <cell r="Z132">
            <v>62</v>
          </cell>
          <cell r="AA132">
            <v>39226.76</v>
          </cell>
        </row>
        <row r="133">
          <cell r="A133">
            <v>2005</v>
          </cell>
          <cell r="B133">
            <v>2</v>
          </cell>
          <cell r="C133" t="str">
            <v>01/12/2005</v>
          </cell>
          <cell r="E133" t="str">
            <v>Wednesday</v>
          </cell>
          <cell r="G133">
            <v>72</v>
          </cell>
          <cell r="H133">
            <v>57113.11</v>
          </cell>
          <cell r="J133">
            <v>2</v>
          </cell>
          <cell r="K133">
            <v>-8180.57</v>
          </cell>
          <cell r="L133">
            <v>0</v>
          </cell>
          <cell r="M133">
            <v>0</v>
          </cell>
          <cell r="N133">
            <v>0</v>
          </cell>
          <cell r="O133">
            <v>0</v>
          </cell>
          <cell r="P133">
            <v>0</v>
          </cell>
          <cell r="Q133">
            <v>0</v>
          </cell>
          <cell r="R133">
            <v>0</v>
          </cell>
          <cell r="S133">
            <v>0</v>
          </cell>
          <cell r="T133">
            <v>0</v>
          </cell>
          <cell r="U133">
            <v>0</v>
          </cell>
          <cell r="V133">
            <v>0</v>
          </cell>
          <cell r="W133">
            <v>0</v>
          </cell>
          <cell r="Z133">
            <v>74</v>
          </cell>
          <cell r="AA133">
            <v>48932.54</v>
          </cell>
        </row>
        <row r="134">
          <cell r="A134">
            <v>2005</v>
          </cell>
          <cell r="B134">
            <v>2</v>
          </cell>
          <cell r="C134" t="str">
            <v>01/13/2005</v>
          </cell>
          <cell r="E134" t="str">
            <v>Thursday</v>
          </cell>
          <cell r="G134">
            <v>121</v>
          </cell>
          <cell r="H134">
            <v>128229.62</v>
          </cell>
          <cell r="J134">
            <v>4</v>
          </cell>
          <cell r="K134">
            <v>-6588.35</v>
          </cell>
          <cell r="L134">
            <v>0</v>
          </cell>
          <cell r="M134">
            <v>0</v>
          </cell>
          <cell r="N134">
            <v>0</v>
          </cell>
          <cell r="O134">
            <v>0</v>
          </cell>
          <cell r="P134">
            <v>0</v>
          </cell>
          <cell r="Q134">
            <v>0</v>
          </cell>
          <cell r="R134">
            <v>0</v>
          </cell>
          <cell r="S134">
            <v>0</v>
          </cell>
          <cell r="T134">
            <v>0</v>
          </cell>
          <cell r="U134">
            <v>0</v>
          </cell>
          <cell r="V134">
            <v>0</v>
          </cell>
          <cell r="W134">
            <v>0</v>
          </cell>
          <cell r="Z134">
            <v>125</v>
          </cell>
          <cell r="AA134">
            <v>121641.27</v>
          </cell>
        </row>
        <row r="135">
          <cell r="A135">
            <v>2005</v>
          </cell>
          <cell r="B135">
            <v>2</v>
          </cell>
          <cell r="C135" t="str">
            <v>01/14/2005</v>
          </cell>
          <cell r="E135" t="str">
            <v>Friday</v>
          </cell>
          <cell r="G135">
            <v>94</v>
          </cell>
          <cell r="H135">
            <v>86535.48</v>
          </cell>
          <cell r="J135">
            <v>1</v>
          </cell>
          <cell r="K135">
            <v>-4746.9399999999996</v>
          </cell>
          <cell r="L135">
            <v>0</v>
          </cell>
          <cell r="M135">
            <v>0</v>
          </cell>
          <cell r="N135">
            <v>0</v>
          </cell>
          <cell r="O135">
            <v>0</v>
          </cell>
          <cell r="P135">
            <v>0</v>
          </cell>
          <cell r="Q135">
            <v>0</v>
          </cell>
          <cell r="R135">
            <v>0</v>
          </cell>
          <cell r="S135">
            <v>0</v>
          </cell>
          <cell r="T135">
            <v>0</v>
          </cell>
          <cell r="U135">
            <v>0</v>
          </cell>
          <cell r="V135">
            <v>0</v>
          </cell>
          <cell r="W135">
            <v>0</v>
          </cell>
          <cell r="Z135">
            <v>95</v>
          </cell>
          <cell r="AA135">
            <v>81788.539999999994</v>
          </cell>
        </row>
        <row r="136">
          <cell r="A136">
            <v>2005</v>
          </cell>
          <cell r="B136">
            <v>2</v>
          </cell>
          <cell r="C136" t="str">
            <v>01/15/2005</v>
          </cell>
          <cell r="E136" t="str">
            <v>Saturday</v>
          </cell>
          <cell r="G136">
            <v>66</v>
          </cell>
          <cell r="H136">
            <v>53197.51</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Z136">
            <v>66</v>
          </cell>
          <cell r="AA136">
            <v>53197.51</v>
          </cell>
        </row>
        <row r="137">
          <cell r="A137">
            <v>2005</v>
          </cell>
          <cell r="B137">
            <v>2</v>
          </cell>
          <cell r="C137" t="str">
            <v>01/16/2005</v>
          </cell>
          <cell r="E137" t="str">
            <v>Sunday</v>
          </cell>
          <cell r="G137">
            <v>33</v>
          </cell>
          <cell r="H137">
            <v>19755.57</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Z137">
            <v>33</v>
          </cell>
          <cell r="AA137">
            <v>19755.57</v>
          </cell>
        </row>
        <row r="138">
          <cell r="A138">
            <v>2005</v>
          </cell>
          <cell r="B138">
            <v>3</v>
          </cell>
          <cell r="C138" t="str">
            <v>01/17/2005</v>
          </cell>
          <cell r="E138" t="str">
            <v>Monday</v>
          </cell>
          <cell r="G138">
            <v>47</v>
          </cell>
          <cell r="H138">
            <v>33933.269999999997</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Z138">
            <v>47</v>
          </cell>
          <cell r="AA138">
            <v>33933.269999999997</v>
          </cell>
        </row>
        <row r="139">
          <cell r="A139">
            <v>2005</v>
          </cell>
          <cell r="B139">
            <v>3</v>
          </cell>
          <cell r="C139" t="str">
            <v>01/18/2005</v>
          </cell>
          <cell r="E139" t="str">
            <v>Tuesday</v>
          </cell>
          <cell r="G139">
            <v>105</v>
          </cell>
          <cell r="H139">
            <v>96230.87</v>
          </cell>
          <cell r="J139">
            <v>2</v>
          </cell>
          <cell r="K139">
            <v>-2856.99</v>
          </cell>
          <cell r="L139">
            <v>0</v>
          </cell>
          <cell r="M139">
            <v>0</v>
          </cell>
          <cell r="N139">
            <v>0</v>
          </cell>
          <cell r="O139">
            <v>0</v>
          </cell>
          <cell r="P139">
            <v>0</v>
          </cell>
          <cell r="Q139">
            <v>0</v>
          </cell>
          <cell r="R139">
            <v>0</v>
          </cell>
          <cell r="S139">
            <v>0</v>
          </cell>
          <cell r="T139">
            <v>0</v>
          </cell>
          <cell r="U139">
            <v>0</v>
          </cell>
          <cell r="V139">
            <v>0</v>
          </cell>
          <cell r="W139">
            <v>0</v>
          </cell>
          <cell r="Z139">
            <v>107</v>
          </cell>
          <cell r="AA139">
            <v>93373.88</v>
          </cell>
        </row>
        <row r="140">
          <cell r="A140">
            <v>2005</v>
          </cell>
          <cell r="B140">
            <v>3</v>
          </cell>
          <cell r="C140" t="str">
            <v>01/19/2005</v>
          </cell>
          <cell r="E140" t="str">
            <v>Wednesday</v>
          </cell>
          <cell r="G140">
            <v>99</v>
          </cell>
          <cell r="H140">
            <v>74013.63</v>
          </cell>
          <cell r="J140">
            <v>2</v>
          </cell>
          <cell r="K140">
            <v>-5300</v>
          </cell>
          <cell r="L140">
            <v>0</v>
          </cell>
          <cell r="M140">
            <v>0</v>
          </cell>
          <cell r="N140">
            <v>0</v>
          </cell>
          <cell r="O140">
            <v>0</v>
          </cell>
          <cell r="P140">
            <v>0</v>
          </cell>
          <cell r="Q140">
            <v>0</v>
          </cell>
          <cell r="R140">
            <v>0</v>
          </cell>
          <cell r="S140">
            <v>0</v>
          </cell>
          <cell r="T140">
            <v>0</v>
          </cell>
          <cell r="U140">
            <v>0</v>
          </cell>
          <cell r="V140">
            <v>0</v>
          </cell>
          <cell r="W140">
            <v>0</v>
          </cell>
          <cell r="Z140">
            <v>101</v>
          </cell>
          <cell r="AA140">
            <v>68713.63</v>
          </cell>
        </row>
        <row r="141">
          <cell r="A141">
            <v>2005</v>
          </cell>
          <cell r="B141">
            <v>3</v>
          </cell>
          <cell r="C141" t="str">
            <v>01/20/2005</v>
          </cell>
          <cell r="E141" t="str">
            <v>Thursday</v>
          </cell>
          <cell r="G141">
            <v>126</v>
          </cell>
          <cell r="H141">
            <v>102548.93</v>
          </cell>
          <cell r="J141">
            <v>3</v>
          </cell>
          <cell r="K141">
            <v>-4793.99</v>
          </cell>
          <cell r="L141">
            <v>0</v>
          </cell>
          <cell r="M141">
            <v>0</v>
          </cell>
          <cell r="N141">
            <v>0</v>
          </cell>
          <cell r="O141">
            <v>0</v>
          </cell>
          <cell r="P141">
            <v>0</v>
          </cell>
          <cell r="Q141">
            <v>0</v>
          </cell>
          <cell r="R141">
            <v>0</v>
          </cell>
          <cell r="S141">
            <v>0</v>
          </cell>
          <cell r="T141">
            <v>0</v>
          </cell>
          <cell r="U141">
            <v>0</v>
          </cell>
          <cell r="V141">
            <v>0</v>
          </cell>
          <cell r="W141">
            <v>0</v>
          </cell>
          <cell r="Z141">
            <v>129</v>
          </cell>
          <cell r="AA141">
            <v>97754.94</v>
          </cell>
        </row>
        <row r="142">
          <cell r="A142">
            <v>2005</v>
          </cell>
          <cell r="B142">
            <v>3</v>
          </cell>
          <cell r="C142" t="str">
            <v>01/21/2005</v>
          </cell>
          <cell r="E142" t="str">
            <v>Friday</v>
          </cell>
          <cell r="G142">
            <v>129</v>
          </cell>
          <cell r="H142">
            <v>125136.82</v>
          </cell>
          <cell r="J142">
            <v>1</v>
          </cell>
          <cell r="K142">
            <v>-3999.53</v>
          </cell>
          <cell r="L142">
            <v>0</v>
          </cell>
          <cell r="M142">
            <v>0</v>
          </cell>
          <cell r="N142">
            <v>0</v>
          </cell>
          <cell r="O142">
            <v>0</v>
          </cell>
          <cell r="P142">
            <v>0</v>
          </cell>
          <cell r="Q142">
            <v>0</v>
          </cell>
          <cell r="R142">
            <v>0</v>
          </cell>
          <cell r="S142">
            <v>0</v>
          </cell>
          <cell r="T142">
            <v>0</v>
          </cell>
          <cell r="U142">
            <v>0</v>
          </cell>
          <cell r="V142">
            <v>0</v>
          </cell>
          <cell r="W142">
            <v>0</v>
          </cell>
          <cell r="Z142">
            <v>130</v>
          </cell>
          <cell r="AA142">
            <v>121137.29</v>
          </cell>
        </row>
        <row r="143">
          <cell r="A143">
            <v>2005</v>
          </cell>
          <cell r="B143">
            <v>3</v>
          </cell>
          <cell r="C143" t="str">
            <v>01/22/2005</v>
          </cell>
          <cell r="E143" t="str">
            <v>Saturday</v>
          </cell>
          <cell r="G143">
            <v>64</v>
          </cell>
          <cell r="H143">
            <v>50606.27</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Z143">
            <v>64</v>
          </cell>
          <cell r="AA143">
            <v>50606.27</v>
          </cell>
        </row>
        <row r="144">
          <cell r="A144">
            <v>2005</v>
          </cell>
          <cell r="B144">
            <v>3</v>
          </cell>
          <cell r="C144" t="str">
            <v>01/23/2005</v>
          </cell>
          <cell r="E144" t="str">
            <v>Sunday</v>
          </cell>
          <cell r="G144">
            <v>67</v>
          </cell>
          <cell r="H144">
            <v>36365.19</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Z144">
            <v>67</v>
          </cell>
          <cell r="AA144">
            <v>36365.19</v>
          </cell>
        </row>
        <row r="145">
          <cell r="A145">
            <v>2005</v>
          </cell>
          <cell r="B145">
            <v>4</v>
          </cell>
          <cell r="C145" t="str">
            <v>01/24/2005</v>
          </cell>
          <cell r="E145" t="str">
            <v>Monday</v>
          </cell>
          <cell r="G145">
            <v>43</v>
          </cell>
          <cell r="H145">
            <v>24572.19</v>
          </cell>
          <cell r="J145">
            <v>1</v>
          </cell>
          <cell r="K145">
            <v>-1118.1400000000001</v>
          </cell>
          <cell r="L145">
            <v>0</v>
          </cell>
          <cell r="M145">
            <v>0</v>
          </cell>
          <cell r="N145">
            <v>0</v>
          </cell>
          <cell r="O145">
            <v>0</v>
          </cell>
          <cell r="P145">
            <v>0</v>
          </cell>
          <cell r="Q145">
            <v>0</v>
          </cell>
          <cell r="R145">
            <v>0</v>
          </cell>
          <cell r="S145">
            <v>0</v>
          </cell>
          <cell r="T145">
            <v>0</v>
          </cell>
          <cell r="U145">
            <v>0</v>
          </cell>
          <cell r="V145">
            <v>0</v>
          </cell>
          <cell r="W145">
            <v>0</v>
          </cell>
          <cell r="Z145">
            <v>44</v>
          </cell>
          <cell r="AA145">
            <v>23454.05</v>
          </cell>
        </row>
        <row r="146">
          <cell r="A146">
            <v>2005</v>
          </cell>
          <cell r="B146">
            <v>4</v>
          </cell>
          <cell r="C146" t="str">
            <v>01/25/2005</v>
          </cell>
          <cell r="E146" t="str">
            <v>Tuesday</v>
          </cell>
          <cell r="G146">
            <v>112</v>
          </cell>
          <cell r="H146">
            <v>69628.55</v>
          </cell>
          <cell r="J146">
            <v>5</v>
          </cell>
          <cell r="K146">
            <v>-12873.73</v>
          </cell>
          <cell r="L146">
            <v>0</v>
          </cell>
          <cell r="M146">
            <v>0</v>
          </cell>
          <cell r="N146">
            <v>0</v>
          </cell>
          <cell r="O146">
            <v>0</v>
          </cell>
          <cell r="P146">
            <v>0</v>
          </cell>
          <cell r="Q146">
            <v>0</v>
          </cell>
          <cell r="R146">
            <v>0</v>
          </cell>
          <cell r="S146">
            <v>0</v>
          </cell>
          <cell r="T146">
            <v>0</v>
          </cell>
          <cell r="U146">
            <v>0</v>
          </cell>
          <cell r="V146">
            <v>0</v>
          </cell>
          <cell r="W146">
            <v>0</v>
          </cell>
          <cell r="Z146">
            <v>117</v>
          </cell>
          <cell r="AA146">
            <v>56754.82</v>
          </cell>
        </row>
        <row r="147">
          <cell r="A147">
            <v>2005</v>
          </cell>
          <cell r="B147">
            <v>4</v>
          </cell>
          <cell r="C147" t="str">
            <v>01/26/2005</v>
          </cell>
          <cell r="E147" t="str">
            <v>Wednesday</v>
          </cell>
          <cell r="G147">
            <v>130</v>
          </cell>
          <cell r="H147">
            <v>104740.56</v>
          </cell>
          <cell r="J147">
            <v>3</v>
          </cell>
          <cell r="K147">
            <v>-8016.38</v>
          </cell>
          <cell r="L147">
            <v>0</v>
          </cell>
          <cell r="M147">
            <v>0</v>
          </cell>
          <cell r="N147">
            <v>0</v>
          </cell>
          <cell r="O147">
            <v>0</v>
          </cell>
          <cell r="P147">
            <v>0</v>
          </cell>
          <cell r="Q147">
            <v>0</v>
          </cell>
          <cell r="R147">
            <v>0</v>
          </cell>
          <cell r="S147">
            <v>0</v>
          </cell>
          <cell r="T147">
            <v>0</v>
          </cell>
          <cell r="U147">
            <v>0</v>
          </cell>
          <cell r="V147">
            <v>0</v>
          </cell>
          <cell r="W147">
            <v>0</v>
          </cell>
          <cell r="Z147">
            <v>133</v>
          </cell>
          <cell r="AA147">
            <v>96724.18</v>
          </cell>
        </row>
        <row r="148">
          <cell r="A148">
            <v>2005</v>
          </cell>
          <cell r="B148">
            <v>4</v>
          </cell>
          <cell r="C148" t="str">
            <v>01/27/2005</v>
          </cell>
          <cell r="E148" t="str">
            <v>Thursday</v>
          </cell>
          <cell r="G148">
            <v>134</v>
          </cell>
          <cell r="H148">
            <v>116189.59</v>
          </cell>
          <cell r="J148">
            <v>1</v>
          </cell>
          <cell r="K148">
            <v>-1470.48</v>
          </cell>
          <cell r="L148">
            <v>0</v>
          </cell>
          <cell r="M148">
            <v>0</v>
          </cell>
          <cell r="N148">
            <v>0</v>
          </cell>
          <cell r="O148">
            <v>0</v>
          </cell>
          <cell r="P148">
            <v>0</v>
          </cell>
          <cell r="Q148">
            <v>0</v>
          </cell>
          <cell r="R148">
            <v>0</v>
          </cell>
          <cell r="S148">
            <v>0</v>
          </cell>
          <cell r="T148">
            <v>0</v>
          </cell>
          <cell r="U148">
            <v>0</v>
          </cell>
          <cell r="V148">
            <v>0</v>
          </cell>
          <cell r="W148">
            <v>0</v>
          </cell>
          <cell r="Z148">
            <v>135</v>
          </cell>
          <cell r="AA148">
            <v>114719.11</v>
          </cell>
        </row>
        <row r="149">
          <cell r="A149">
            <v>2005</v>
          </cell>
          <cell r="B149">
            <v>4</v>
          </cell>
          <cell r="C149" t="str">
            <v>01/28/2005</v>
          </cell>
          <cell r="E149" t="str">
            <v>Friday</v>
          </cell>
          <cell r="G149">
            <v>133</v>
          </cell>
          <cell r="H149">
            <v>129391.7</v>
          </cell>
          <cell r="J149">
            <v>1</v>
          </cell>
          <cell r="K149">
            <v>-174.56</v>
          </cell>
          <cell r="L149">
            <v>0</v>
          </cell>
          <cell r="M149">
            <v>0</v>
          </cell>
          <cell r="N149">
            <v>0</v>
          </cell>
          <cell r="O149">
            <v>0</v>
          </cell>
          <cell r="P149">
            <v>0</v>
          </cell>
          <cell r="Q149">
            <v>0</v>
          </cell>
          <cell r="R149">
            <v>0</v>
          </cell>
          <cell r="S149">
            <v>0</v>
          </cell>
          <cell r="T149">
            <v>0</v>
          </cell>
          <cell r="U149">
            <v>0</v>
          </cell>
          <cell r="V149">
            <v>0</v>
          </cell>
          <cell r="W149">
            <v>0</v>
          </cell>
          <cell r="Z149">
            <v>134</v>
          </cell>
          <cell r="AA149">
            <v>129217.14</v>
          </cell>
        </row>
        <row r="150">
          <cell r="A150">
            <v>2005</v>
          </cell>
          <cell r="B150">
            <v>4</v>
          </cell>
          <cell r="C150" t="str">
            <v>01/29/2005</v>
          </cell>
          <cell r="E150" t="str">
            <v>Saturday</v>
          </cell>
          <cell r="G150">
            <v>84</v>
          </cell>
          <cell r="H150">
            <v>58674.76</v>
          </cell>
          <cell r="J150">
            <v>1</v>
          </cell>
          <cell r="K150">
            <v>-33.549999999999997</v>
          </cell>
          <cell r="L150">
            <v>0</v>
          </cell>
          <cell r="M150">
            <v>0</v>
          </cell>
          <cell r="N150">
            <v>0</v>
          </cell>
          <cell r="O150">
            <v>0</v>
          </cell>
          <cell r="P150">
            <v>0</v>
          </cell>
          <cell r="Q150">
            <v>0</v>
          </cell>
          <cell r="R150">
            <v>0</v>
          </cell>
          <cell r="S150">
            <v>0</v>
          </cell>
          <cell r="T150">
            <v>0</v>
          </cell>
          <cell r="U150">
            <v>0</v>
          </cell>
          <cell r="V150">
            <v>0</v>
          </cell>
          <cell r="W150">
            <v>0</v>
          </cell>
          <cell r="Z150">
            <v>85</v>
          </cell>
          <cell r="AA150">
            <v>58641.21</v>
          </cell>
        </row>
        <row r="151">
          <cell r="A151">
            <v>2005</v>
          </cell>
          <cell r="B151">
            <v>4</v>
          </cell>
          <cell r="C151" t="str">
            <v>01/30/2005</v>
          </cell>
          <cell r="E151" t="str">
            <v>Sunday</v>
          </cell>
          <cell r="G151">
            <v>44</v>
          </cell>
          <cell r="H151">
            <v>32111.53</v>
          </cell>
          <cell r="J151">
            <v>3</v>
          </cell>
          <cell r="K151">
            <v>-1797.51</v>
          </cell>
          <cell r="L151">
            <v>0</v>
          </cell>
          <cell r="M151">
            <v>0</v>
          </cell>
          <cell r="N151">
            <v>0</v>
          </cell>
          <cell r="O151">
            <v>0</v>
          </cell>
          <cell r="P151">
            <v>0</v>
          </cell>
          <cell r="Q151">
            <v>0</v>
          </cell>
          <cell r="R151">
            <v>0</v>
          </cell>
          <cell r="S151">
            <v>0</v>
          </cell>
          <cell r="T151">
            <v>0</v>
          </cell>
          <cell r="U151">
            <v>0</v>
          </cell>
          <cell r="V151">
            <v>0</v>
          </cell>
          <cell r="W151">
            <v>0</v>
          </cell>
          <cell r="Z151">
            <v>47</v>
          </cell>
          <cell r="AA151">
            <v>30314.02</v>
          </cell>
        </row>
        <row r="152">
          <cell r="A152">
            <v>2005</v>
          </cell>
          <cell r="B152">
            <v>5</v>
          </cell>
          <cell r="C152" t="str">
            <v>01/31/2005</v>
          </cell>
          <cell r="E152" t="str">
            <v>Monday</v>
          </cell>
          <cell r="G152">
            <v>56</v>
          </cell>
          <cell r="H152">
            <v>34108.949999999997</v>
          </cell>
          <cell r="J152">
            <v>2</v>
          </cell>
          <cell r="K152">
            <v>-741.98</v>
          </cell>
          <cell r="L152">
            <v>0</v>
          </cell>
          <cell r="M152">
            <v>0</v>
          </cell>
          <cell r="N152">
            <v>0</v>
          </cell>
          <cell r="O152">
            <v>0</v>
          </cell>
          <cell r="P152">
            <v>0</v>
          </cell>
          <cell r="Q152">
            <v>0</v>
          </cell>
          <cell r="R152">
            <v>0</v>
          </cell>
          <cell r="S152">
            <v>0</v>
          </cell>
          <cell r="T152">
            <v>0</v>
          </cell>
          <cell r="U152">
            <v>0</v>
          </cell>
          <cell r="V152">
            <v>0</v>
          </cell>
          <cell r="W152">
            <v>0</v>
          </cell>
          <cell r="Z152">
            <v>58</v>
          </cell>
          <cell r="AA152">
            <v>33366.97</v>
          </cell>
        </row>
        <row r="153">
          <cell r="A153">
            <v>2005</v>
          </cell>
          <cell r="B153">
            <v>5</v>
          </cell>
          <cell r="C153" t="str">
            <v>02/01/2005</v>
          </cell>
          <cell r="E153" t="str">
            <v>Tuesday</v>
          </cell>
          <cell r="G153">
            <v>122</v>
          </cell>
          <cell r="H153">
            <v>76756.97</v>
          </cell>
          <cell r="J153">
            <v>4</v>
          </cell>
          <cell r="K153">
            <v>-4789.68</v>
          </cell>
          <cell r="L153">
            <v>0</v>
          </cell>
          <cell r="M153">
            <v>0</v>
          </cell>
          <cell r="N153">
            <v>0</v>
          </cell>
          <cell r="O153">
            <v>0</v>
          </cell>
          <cell r="P153">
            <v>0</v>
          </cell>
          <cell r="Q153">
            <v>0</v>
          </cell>
          <cell r="R153">
            <v>0</v>
          </cell>
          <cell r="S153">
            <v>0</v>
          </cell>
          <cell r="T153">
            <v>0</v>
          </cell>
          <cell r="U153">
            <v>0</v>
          </cell>
          <cell r="V153">
            <v>0</v>
          </cell>
          <cell r="W153">
            <v>0</v>
          </cell>
          <cell r="Z153">
            <v>126</v>
          </cell>
          <cell r="AA153">
            <v>71967.289999999994</v>
          </cell>
        </row>
        <row r="154">
          <cell r="A154">
            <v>2005</v>
          </cell>
          <cell r="B154">
            <v>5</v>
          </cell>
          <cell r="C154" t="str">
            <v>02/02/2005</v>
          </cell>
          <cell r="E154" t="str">
            <v>Wednesday</v>
          </cell>
          <cell r="G154">
            <v>115</v>
          </cell>
          <cell r="H154">
            <v>94941.01</v>
          </cell>
          <cell r="J154">
            <v>1</v>
          </cell>
          <cell r="K154">
            <v>-2573.1999999999998</v>
          </cell>
          <cell r="L154">
            <v>0</v>
          </cell>
          <cell r="M154">
            <v>0</v>
          </cell>
          <cell r="N154">
            <v>0</v>
          </cell>
          <cell r="O154">
            <v>0</v>
          </cell>
          <cell r="P154">
            <v>0</v>
          </cell>
          <cell r="Q154">
            <v>0</v>
          </cell>
          <cell r="R154">
            <v>0</v>
          </cell>
          <cell r="S154">
            <v>0</v>
          </cell>
          <cell r="T154">
            <v>0</v>
          </cell>
          <cell r="U154">
            <v>0</v>
          </cell>
          <cell r="V154">
            <v>0</v>
          </cell>
          <cell r="W154">
            <v>0</v>
          </cell>
          <cell r="Z154">
            <v>116</v>
          </cell>
          <cell r="AA154">
            <v>92367.81</v>
          </cell>
        </row>
        <row r="155">
          <cell r="A155">
            <v>2005</v>
          </cell>
          <cell r="B155">
            <v>5</v>
          </cell>
          <cell r="C155" t="str">
            <v>02/03/2005</v>
          </cell>
          <cell r="E155" t="str">
            <v>Thursday</v>
          </cell>
          <cell r="G155">
            <v>136</v>
          </cell>
          <cell r="H155">
            <v>111538.99</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Z155">
            <v>136</v>
          </cell>
          <cell r="AA155">
            <v>111538.99</v>
          </cell>
        </row>
        <row r="156">
          <cell r="A156">
            <v>2005</v>
          </cell>
          <cell r="B156">
            <v>5</v>
          </cell>
          <cell r="C156" t="str">
            <v>02/04/2005</v>
          </cell>
          <cell r="E156" t="str">
            <v>Friday</v>
          </cell>
          <cell r="G156">
            <v>144</v>
          </cell>
          <cell r="H156">
            <v>99319.48</v>
          </cell>
          <cell r="J156">
            <v>6</v>
          </cell>
          <cell r="K156">
            <v>-5819.54</v>
          </cell>
          <cell r="L156">
            <v>0</v>
          </cell>
          <cell r="M156">
            <v>0</v>
          </cell>
          <cell r="N156">
            <v>0</v>
          </cell>
          <cell r="O156">
            <v>0</v>
          </cell>
          <cell r="P156">
            <v>0</v>
          </cell>
          <cell r="Q156">
            <v>0</v>
          </cell>
          <cell r="R156">
            <v>0</v>
          </cell>
          <cell r="S156">
            <v>0</v>
          </cell>
          <cell r="T156">
            <v>0</v>
          </cell>
          <cell r="U156">
            <v>0</v>
          </cell>
          <cell r="V156">
            <v>0</v>
          </cell>
          <cell r="W156">
            <v>0</v>
          </cell>
          <cell r="Z156">
            <v>150</v>
          </cell>
          <cell r="AA156">
            <v>93499.94</v>
          </cell>
        </row>
        <row r="157">
          <cell r="A157">
            <v>2005</v>
          </cell>
          <cell r="B157">
            <v>5</v>
          </cell>
          <cell r="C157" t="str">
            <v>02/05/2005</v>
          </cell>
          <cell r="E157" t="str">
            <v>Saturday</v>
          </cell>
          <cell r="G157">
            <v>88</v>
          </cell>
          <cell r="H157">
            <v>69909.73</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Z157">
            <v>88</v>
          </cell>
          <cell r="AA157">
            <v>69909.73</v>
          </cell>
        </row>
        <row r="158">
          <cell r="A158">
            <v>2005</v>
          </cell>
          <cell r="B158">
            <v>5</v>
          </cell>
          <cell r="C158" t="str">
            <v>02/06/2005</v>
          </cell>
          <cell r="E158" t="str">
            <v>Sunday</v>
          </cell>
          <cell r="G158">
            <v>46</v>
          </cell>
          <cell r="H158">
            <v>31802.35</v>
          </cell>
          <cell r="J158">
            <v>1</v>
          </cell>
          <cell r="K158">
            <v>-4632.17</v>
          </cell>
          <cell r="L158">
            <v>0</v>
          </cell>
          <cell r="M158">
            <v>0</v>
          </cell>
          <cell r="N158">
            <v>0</v>
          </cell>
          <cell r="O158">
            <v>0</v>
          </cell>
          <cell r="P158">
            <v>0</v>
          </cell>
          <cell r="Q158">
            <v>0</v>
          </cell>
          <cell r="R158">
            <v>0</v>
          </cell>
          <cell r="S158">
            <v>0</v>
          </cell>
          <cell r="T158">
            <v>0</v>
          </cell>
          <cell r="U158">
            <v>0</v>
          </cell>
          <cell r="V158">
            <v>0</v>
          </cell>
          <cell r="W158">
            <v>0</v>
          </cell>
          <cell r="Z158">
            <v>47</v>
          </cell>
          <cell r="AA158">
            <v>27170.18</v>
          </cell>
        </row>
        <row r="159">
          <cell r="A159">
            <v>2005</v>
          </cell>
          <cell r="B159">
            <v>6</v>
          </cell>
          <cell r="C159" t="str">
            <v>02/07/2005</v>
          </cell>
          <cell r="E159" t="str">
            <v>Monday</v>
          </cell>
          <cell r="G159">
            <v>56</v>
          </cell>
          <cell r="H159">
            <v>41018.370000000003</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Z159">
            <v>56</v>
          </cell>
          <cell r="AA159">
            <v>41018.370000000003</v>
          </cell>
        </row>
        <row r="160">
          <cell r="A160">
            <v>2005</v>
          </cell>
          <cell r="B160">
            <v>6</v>
          </cell>
          <cell r="C160" t="str">
            <v>02/08/2005</v>
          </cell>
          <cell r="E160" t="str">
            <v>Tuesday</v>
          </cell>
          <cell r="G160">
            <v>133</v>
          </cell>
          <cell r="H160">
            <v>94081.8</v>
          </cell>
          <cell r="J160">
            <v>1</v>
          </cell>
          <cell r="K160">
            <v>-3500</v>
          </cell>
          <cell r="L160">
            <v>0</v>
          </cell>
          <cell r="M160">
            <v>0</v>
          </cell>
          <cell r="N160">
            <v>0</v>
          </cell>
          <cell r="O160">
            <v>0</v>
          </cell>
          <cell r="P160">
            <v>0</v>
          </cell>
          <cell r="Q160">
            <v>0</v>
          </cell>
          <cell r="R160">
            <v>0</v>
          </cell>
          <cell r="S160">
            <v>0</v>
          </cell>
          <cell r="T160">
            <v>0</v>
          </cell>
          <cell r="U160">
            <v>0</v>
          </cell>
          <cell r="V160">
            <v>0</v>
          </cell>
          <cell r="W160">
            <v>0</v>
          </cell>
          <cell r="Z160">
            <v>134</v>
          </cell>
          <cell r="AA160">
            <v>90581.8</v>
          </cell>
        </row>
        <row r="161">
          <cell r="A161">
            <v>2005</v>
          </cell>
          <cell r="B161">
            <v>6</v>
          </cell>
          <cell r="C161" t="str">
            <v>02/09/2005</v>
          </cell>
          <cell r="E161" t="str">
            <v>Wednesday</v>
          </cell>
          <cell r="G161">
            <v>126</v>
          </cell>
          <cell r="H161">
            <v>88520.26</v>
          </cell>
          <cell r="J161">
            <v>2</v>
          </cell>
          <cell r="K161">
            <v>-5004.6099999999997</v>
          </cell>
          <cell r="L161">
            <v>0</v>
          </cell>
          <cell r="M161">
            <v>0</v>
          </cell>
          <cell r="N161">
            <v>0</v>
          </cell>
          <cell r="O161">
            <v>0</v>
          </cell>
          <cell r="P161">
            <v>0</v>
          </cell>
          <cell r="Q161">
            <v>0</v>
          </cell>
          <cell r="R161">
            <v>0</v>
          </cell>
          <cell r="S161">
            <v>0</v>
          </cell>
          <cell r="T161">
            <v>0</v>
          </cell>
          <cell r="U161">
            <v>0</v>
          </cell>
          <cell r="V161">
            <v>0</v>
          </cell>
          <cell r="W161">
            <v>0</v>
          </cell>
          <cell r="Z161">
            <v>128</v>
          </cell>
          <cell r="AA161">
            <v>83515.649999999994</v>
          </cell>
        </row>
        <row r="162">
          <cell r="A162">
            <v>2005</v>
          </cell>
          <cell r="B162">
            <v>6</v>
          </cell>
          <cell r="C162" t="str">
            <v>02/10/2005</v>
          </cell>
          <cell r="E162" t="str">
            <v>Thursday</v>
          </cell>
          <cell r="G162">
            <v>117</v>
          </cell>
          <cell r="H162">
            <v>97217.04</v>
          </cell>
          <cell r="J162">
            <v>1</v>
          </cell>
          <cell r="K162">
            <v>-4953.87</v>
          </cell>
          <cell r="L162">
            <v>0</v>
          </cell>
          <cell r="M162">
            <v>0</v>
          </cell>
          <cell r="N162">
            <v>0</v>
          </cell>
          <cell r="O162">
            <v>0</v>
          </cell>
          <cell r="P162">
            <v>0</v>
          </cell>
          <cell r="Q162">
            <v>0</v>
          </cell>
          <cell r="R162">
            <v>0</v>
          </cell>
          <cell r="S162">
            <v>0</v>
          </cell>
          <cell r="T162">
            <v>0</v>
          </cell>
          <cell r="U162">
            <v>0</v>
          </cell>
          <cell r="V162">
            <v>0</v>
          </cell>
          <cell r="W162">
            <v>0</v>
          </cell>
          <cell r="Z162">
            <v>118</v>
          </cell>
          <cell r="AA162">
            <v>92263.17</v>
          </cell>
        </row>
        <row r="163">
          <cell r="A163">
            <v>2005</v>
          </cell>
          <cell r="B163">
            <v>6</v>
          </cell>
          <cell r="C163" t="str">
            <v>02/11/2005</v>
          </cell>
          <cell r="E163" t="str">
            <v>Friday</v>
          </cell>
          <cell r="G163">
            <v>112</v>
          </cell>
          <cell r="H163">
            <v>108430.16</v>
          </cell>
          <cell r="J163">
            <v>2</v>
          </cell>
          <cell r="K163">
            <v>-317.08</v>
          </cell>
          <cell r="L163">
            <v>0</v>
          </cell>
          <cell r="M163">
            <v>0</v>
          </cell>
          <cell r="N163">
            <v>0</v>
          </cell>
          <cell r="O163">
            <v>0</v>
          </cell>
          <cell r="P163">
            <v>0</v>
          </cell>
          <cell r="Q163">
            <v>0</v>
          </cell>
          <cell r="R163">
            <v>0</v>
          </cell>
          <cell r="S163">
            <v>0</v>
          </cell>
          <cell r="T163">
            <v>0</v>
          </cell>
          <cell r="U163">
            <v>0</v>
          </cell>
          <cell r="V163">
            <v>0</v>
          </cell>
          <cell r="W163">
            <v>0</v>
          </cell>
          <cell r="Z163">
            <v>114</v>
          </cell>
          <cell r="AA163">
            <v>108113.08</v>
          </cell>
        </row>
        <row r="164">
          <cell r="A164">
            <v>2005</v>
          </cell>
          <cell r="B164">
            <v>6</v>
          </cell>
          <cell r="C164" t="str">
            <v>02/12/2005</v>
          </cell>
          <cell r="E164" t="str">
            <v>Saturday</v>
          </cell>
          <cell r="G164">
            <v>77</v>
          </cell>
          <cell r="H164">
            <v>73698.11</v>
          </cell>
          <cell r="J164">
            <v>2</v>
          </cell>
          <cell r="K164">
            <v>-889.65</v>
          </cell>
          <cell r="L164">
            <v>0</v>
          </cell>
          <cell r="M164">
            <v>0</v>
          </cell>
          <cell r="N164">
            <v>0</v>
          </cell>
          <cell r="O164">
            <v>0</v>
          </cell>
          <cell r="P164">
            <v>0</v>
          </cell>
          <cell r="Q164">
            <v>0</v>
          </cell>
          <cell r="R164">
            <v>0</v>
          </cell>
          <cell r="S164">
            <v>0</v>
          </cell>
          <cell r="T164">
            <v>0</v>
          </cell>
          <cell r="U164">
            <v>0</v>
          </cell>
          <cell r="V164">
            <v>0</v>
          </cell>
          <cell r="W164">
            <v>0</v>
          </cell>
          <cell r="Z164">
            <v>79</v>
          </cell>
          <cell r="AA164">
            <v>72808.460000000006</v>
          </cell>
        </row>
        <row r="165">
          <cell r="A165">
            <v>2005</v>
          </cell>
          <cell r="B165">
            <v>6</v>
          </cell>
          <cell r="C165" t="str">
            <v>02/13/2005</v>
          </cell>
          <cell r="E165" t="str">
            <v>Sunday</v>
          </cell>
          <cell r="G165">
            <v>56</v>
          </cell>
          <cell r="H165">
            <v>47639.19</v>
          </cell>
          <cell r="J165">
            <v>1</v>
          </cell>
          <cell r="K165">
            <v>-2528.85</v>
          </cell>
          <cell r="L165">
            <v>0</v>
          </cell>
          <cell r="M165">
            <v>0</v>
          </cell>
          <cell r="N165">
            <v>0</v>
          </cell>
          <cell r="O165">
            <v>0</v>
          </cell>
          <cell r="P165">
            <v>0</v>
          </cell>
          <cell r="Q165">
            <v>0</v>
          </cell>
          <cell r="R165">
            <v>0</v>
          </cell>
          <cell r="S165">
            <v>0</v>
          </cell>
          <cell r="T165">
            <v>0</v>
          </cell>
          <cell r="U165">
            <v>0</v>
          </cell>
          <cell r="V165">
            <v>0</v>
          </cell>
          <cell r="W165">
            <v>0</v>
          </cell>
          <cell r="Z165">
            <v>57</v>
          </cell>
          <cell r="AA165">
            <v>45110.34</v>
          </cell>
        </row>
        <row r="166">
          <cell r="A166">
            <v>2005</v>
          </cell>
          <cell r="B166">
            <v>7</v>
          </cell>
          <cell r="C166" t="str">
            <v>02/14/2005</v>
          </cell>
          <cell r="E166" t="str">
            <v>Monday</v>
          </cell>
          <cell r="G166">
            <v>52</v>
          </cell>
          <cell r="H166">
            <v>26153</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Z166">
            <v>52</v>
          </cell>
          <cell r="AA166">
            <v>26153</v>
          </cell>
        </row>
        <row r="167">
          <cell r="A167">
            <v>2005</v>
          </cell>
          <cell r="B167">
            <v>7</v>
          </cell>
          <cell r="C167" t="str">
            <v>02/15/2005</v>
          </cell>
          <cell r="E167" t="str">
            <v>Tuesday</v>
          </cell>
          <cell r="G167">
            <v>102</v>
          </cell>
          <cell r="H167">
            <v>75022.33</v>
          </cell>
          <cell r="J167">
            <v>2</v>
          </cell>
          <cell r="K167">
            <v>-4794.6099999999997</v>
          </cell>
          <cell r="L167">
            <v>0</v>
          </cell>
          <cell r="M167">
            <v>0</v>
          </cell>
          <cell r="N167">
            <v>0</v>
          </cell>
          <cell r="O167">
            <v>0</v>
          </cell>
          <cell r="P167">
            <v>0</v>
          </cell>
          <cell r="Q167">
            <v>0</v>
          </cell>
          <cell r="R167">
            <v>0</v>
          </cell>
          <cell r="S167">
            <v>0</v>
          </cell>
          <cell r="T167">
            <v>0</v>
          </cell>
          <cell r="U167">
            <v>0</v>
          </cell>
          <cell r="V167">
            <v>0</v>
          </cell>
          <cell r="W167">
            <v>0</v>
          </cell>
          <cell r="Z167">
            <v>104</v>
          </cell>
          <cell r="AA167">
            <v>70227.72</v>
          </cell>
        </row>
        <row r="168">
          <cell r="A168">
            <v>2005</v>
          </cell>
          <cell r="B168">
            <v>7</v>
          </cell>
          <cell r="C168" t="str">
            <v>02/16/2005</v>
          </cell>
          <cell r="E168" t="str">
            <v>Wednesday</v>
          </cell>
          <cell r="G168">
            <v>128</v>
          </cell>
          <cell r="H168">
            <v>119022.15</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Z168">
            <v>128</v>
          </cell>
          <cell r="AA168">
            <v>119022.15</v>
          </cell>
        </row>
        <row r="169">
          <cell r="A169">
            <v>2005</v>
          </cell>
          <cell r="B169">
            <v>7</v>
          </cell>
          <cell r="C169" t="str">
            <v>02/17/2005</v>
          </cell>
          <cell r="E169" t="str">
            <v>Thursday</v>
          </cell>
          <cell r="G169">
            <v>142</v>
          </cell>
          <cell r="H169">
            <v>130866.04</v>
          </cell>
          <cell r="J169">
            <v>4</v>
          </cell>
          <cell r="K169">
            <v>-5371.17</v>
          </cell>
          <cell r="L169">
            <v>0</v>
          </cell>
          <cell r="M169">
            <v>0</v>
          </cell>
          <cell r="N169">
            <v>0</v>
          </cell>
          <cell r="O169">
            <v>0</v>
          </cell>
          <cell r="P169">
            <v>0</v>
          </cell>
          <cell r="Q169">
            <v>0</v>
          </cell>
          <cell r="R169">
            <v>0</v>
          </cell>
          <cell r="S169">
            <v>0</v>
          </cell>
          <cell r="T169">
            <v>0</v>
          </cell>
          <cell r="U169">
            <v>0</v>
          </cell>
          <cell r="V169">
            <v>0</v>
          </cell>
          <cell r="W169">
            <v>0</v>
          </cell>
          <cell r="Z169">
            <v>146</v>
          </cell>
          <cell r="AA169">
            <v>125494.87</v>
          </cell>
        </row>
        <row r="170">
          <cell r="A170">
            <v>2005</v>
          </cell>
          <cell r="B170">
            <v>7</v>
          </cell>
          <cell r="C170" t="str">
            <v>02/18/2005</v>
          </cell>
          <cell r="E170" t="str">
            <v>Friday</v>
          </cell>
          <cell r="G170">
            <v>137</v>
          </cell>
          <cell r="H170">
            <v>85555.45</v>
          </cell>
          <cell r="J170">
            <v>5</v>
          </cell>
          <cell r="K170">
            <v>-11428</v>
          </cell>
          <cell r="L170">
            <v>0</v>
          </cell>
          <cell r="M170">
            <v>0</v>
          </cell>
          <cell r="N170">
            <v>0</v>
          </cell>
          <cell r="O170">
            <v>0</v>
          </cell>
          <cell r="P170">
            <v>0</v>
          </cell>
          <cell r="Q170">
            <v>0</v>
          </cell>
          <cell r="R170">
            <v>0</v>
          </cell>
          <cell r="S170">
            <v>0</v>
          </cell>
          <cell r="T170">
            <v>0</v>
          </cell>
          <cell r="U170">
            <v>0</v>
          </cell>
          <cell r="V170">
            <v>0</v>
          </cell>
          <cell r="W170">
            <v>0</v>
          </cell>
          <cell r="Z170">
            <v>142</v>
          </cell>
          <cell r="AA170">
            <v>74127.45</v>
          </cell>
        </row>
        <row r="171">
          <cell r="A171">
            <v>2005</v>
          </cell>
          <cell r="B171">
            <v>7</v>
          </cell>
          <cell r="C171" t="str">
            <v>02/19/2005</v>
          </cell>
          <cell r="E171" t="str">
            <v>Saturday</v>
          </cell>
          <cell r="G171">
            <v>91</v>
          </cell>
          <cell r="H171">
            <v>77551.509999999995</v>
          </cell>
          <cell r="J171">
            <v>1</v>
          </cell>
          <cell r="K171">
            <v>-883.58</v>
          </cell>
          <cell r="L171">
            <v>0</v>
          </cell>
          <cell r="M171">
            <v>0</v>
          </cell>
          <cell r="N171">
            <v>0</v>
          </cell>
          <cell r="O171">
            <v>0</v>
          </cell>
          <cell r="P171">
            <v>0</v>
          </cell>
          <cell r="Q171">
            <v>0</v>
          </cell>
          <cell r="R171">
            <v>0</v>
          </cell>
          <cell r="S171">
            <v>0</v>
          </cell>
          <cell r="T171">
            <v>0</v>
          </cell>
          <cell r="U171">
            <v>0</v>
          </cell>
          <cell r="V171">
            <v>0</v>
          </cell>
          <cell r="W171">
            <v>0</v>
          </cell>
          <cell r="Z171">
            <v>92</v>
          </cell>
          <cell r="AA171">
            <v>76667.929999999993</v>
          </cell>
        </row>
        <row r="172">
          <cell r="A172">
            <v>2005</v>
          </cell>
          <cell r="B172">
            <v>7</v>
          </cell>
          <cell r="C172" t="str">
            <v>02/20/2005</v>
          </cell>
          <cell r="E172" t="str">
            <v>Sunday</v>
          </cell>
          <cell r="G172">
            <v>58</v>
          </cell>
          <cell r="H172">
            <v>32508.66</v>
          </cell>
          <cell r="J172">
            <v>1</v>
          </cell>
          <cell r="K172">
            <v>-134.24</v>
          </cell>
          <cell r="L172">
            <v>0</v>
          </cell>
          <cell r="M172">
            <v>0</v>
          </cell>
          <cell r="N172">
            <v>0</v>
          </cell>
          <cell r="O172">
            <v>0</v>
          </cell>
          <cell r="P172">
            <v>0</v>
          </cell>
          <cell r="Q172">
            <v>0</v>
          </cell>
          <cell r="R172">
            <v>0</v>
          </cell>
          <cell r="S172">
            <v>0</v>
          </cell>
          <cell r="T172">
            <v>0</v>
          </cell>
          <cell r="U172">
            <v>0</v>
          </cell>
          <cell r="V172">
            <v>0</v>
          </cell>
          <cell r="W172">
            <v>0</v>
          </cell>
          <cell r="Z172">
            <v>59</v>
          </cell>
          <cell r="AA172">
            <v>32374.42</v>
          </cell>
        </row>
        <row r="173">
          <cell r="A173">
            <v>2005</v>
          </cell>
          <cell r="B173">
            <v>8</v>
          </cell>
          <cell r="C173" t="str">
            <v>02/21/2005</v>
          </cell>
          <cell r="E173" t="str">
            <v>Monday</v>
          </cell>
          <cell r="G173">
            <v>34</v>
          </cell>
          <cell r="H173">
            <v>26397.89</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Z173">
            <v>34</v>
          </cell>
          <cell r="AA173">
            <v>26397.89</v>
          </cell>
        </row>
        <row r="174">
          <cell r="A174">
            <v>2005</v>
          </cell>
          <cell r="B174">
            <v>8</v>
          </cell>
          <cell r="C174" t="str">
            <v>02/22/2005</v>
          </cell>
          <cell r="E174" t="str">
            <v>Tuesday</v>
          </cell>
          <cell r="G174">
            <v>94</v>
          </cell>
          <cell r="H174">
            <v>108411.88</v>
          </cell>
          <cell r="J174">
            <v>2</v>
          </cell>
          <cell r="K174">
            <v>-1822.55</v>
          </cell>
          <cell r="L174">
            <v>0</v>
          </cell>
          <cell r="M174">
            <v>0</v>
          </cell>
          <cell r="N174">
            <v>0</v>
          </cell>
          <cell r="O174">
            <v>0</v>
          </cell>
          <cell r="P174">
            <v>0</v>
          </cell>
          <cell r="Q174">
            <v>0</v>
          </cell>
          <cell r="R174">
            <v>0</v>
          </cell>
          <cell r="S174">
            <v>0</v>
          </cell>
          <cell r="T174">
            <v>0</v>
          </cell>
          <cell r="U174">
            <v>0</v>
          </cell>
          <cell r="V174">
            <v>0</v>
          </cell>
          <cell r="W174">
            <v>0</v>
          </cell>
          <cell r="Z174">
            <v>96</v>
          </cell>
          <cell r="AA174">
            <v>106589.33</v>
          </cell>
        </row>
        <row r="175">
          <cell r="A175">
            <v>2005</v>
          </cell>
          <cell r="B175">
            <v>8</v>
          </cell>
          <cell r="C175" t="str">
            <v>02/23/2005</v>
          </cell>
          <cell r="E175" t="str">
            <v>Wednesday</v>
          </cell>
          <cell r="G175">
            <v>124</v>
          </cell>
          <cell r="H175">
            <v>108678.09</v>
          </cell>
          <cell r="J175">
            <v>4</v>
          </cell>
          <cell r="K175">
            <v>-9223.33</v>
          </cell>
          <cell r="L175">
            <v>0</v>
          </cell>
          <cell r="M175">
            <v>0</v>
          </cell>
          <cell r="N175">
            <v>0</v>
          </cell>
          <cell r="O175">
            <v>0</v>
          </cell>
          <cell r="P175">
            <v>0</v>
          </cell>
          <cell r="Q175">
            <v>0</v>
          </cell>
          <cell r="R175">
            <v>0</v>
          </cell>
          <cell r="S175">
            <v>0</v>
          </cell>
          <cell r="T175">
            <v>0</v>
          </cell>
          <cell r="U175">
            <v>0</v>
          </cell>
          <cell r="V175">
            <v>0</v>
          </cell>
          <cell r="W175">
            <v>0</v>
          </cell>
          <cell r="Z175">
            <v>128</v>
          </cell>
          <cell r="AA175">
            <v>99454.76</v>
          </cell>
        </row>
        <row r="176">
          <cell r="A176">
            <v>2005</v>
          </cell>
          <cell r="B176">
            <v>8</v>
          </cell>
          <cell r="C176" t="str">
            <v>02/24/2005</v>
          </cell>
          <cell r="E176" t="str">
            <v>Thursday</v>
          </cell>
          <cell r="G176">
            <v>155</v>
          </cell>
          <cell r="H176">
            <v>102943.11</v>
          </cell>
          <cell r="J176">
            <v>2</v>
          </cell>
          <cell r="K176">
            <v>-1164.19</v>
          </cell>
          <cell r="L176">
            <v>0</v>
          </cell>
          <cell r="M176">
            <v>0</v>
          </cell>
          <cell r="N176">
            <v>0</v>
          </cell>
          <cell r="O176">
            <v>0</v>
          </cell>
          <cell r="P176">
            <v>0</v>
          </cell>
          <cell r="Q176">
            <v>0</v>
          </cell>
          <cell r="R176">
            <v>0</v>
          </cell>
          <cell r="S176">
            <v>0</v>
          </cell>
          <cell r="T176">
            <v>0</v>
          </cell>
          <cell r="U176">
            <v>0</v>
          </cell>
          <cell r="V176">
            <v>0</v>
          </cell>
          <cell r="W176">
            <v>0</v>
          </cell>
          <cell r="Z176">
            <v>157</v>
          </cell>
          <cell r="AA176">
            <v>101778.92</v>
          </cell>
        </row>
        <row r="177">
          <cell r="A177">
            <v>2005</v>
          </cell>
          <cell r="B177">
            <v>8</v>
          </cell>
          <cell r="C177" t="str">
            <v>02/25/2005</v>
          </cell>
          <cell r="E177" t="str">
            <v>Friday</v>
          </cell>
          <cell r="G177">
            <v>141</v>
          </cell>
          <cell r="H177">
            <v>133793.96</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Z177">
            <v>141</v>
          </cell>
          <cell r="AA177">
            <v>133793.96</v>
          </cell>
        </row>
        <row r="178">
          <cell r="A178">
            <v>2005</v>
          </cell>
          <cell r="B178">
            <v>8</v>
          </cell>
          <cell r="C178" t="str">
            <v>02/26/2005</v>
          </cell>
          <cell r="E178" t="str">
            <v>Saturday</v>
          </cell>
          <cell r="G178">
            <v>65</v>
          </cell>
          <cell r="H178">
            <v>50928.49</v>
          </cell>
          <cell r="J178">
            <v>1</v>
          </cell>
          <cell r="K178">
            <v>-1610</v>
          </cell>
          <cell r="L178">
            <v>0</v>
          </cell>
          <cell r="M178">
            <v>0</v>
          </cell>
          <cell r="N178">
            <v>0</v>
          </cell>
          <cell r="O178">
            <v>0</v>
          </cell>
          <cell r="P178">
            <v>0</v>
          </cell>
          <cell r="Q178">
            <v>0</v>
          </cell>
          <cell r="R178">
            <v>0</v>
          </cell>
          <cell r="S178">
            <v>0</v>
          </cell>
          <cell r="T178">
            <v>0</v>
          </cell>
          <cell r="U178">
            <v>0</v>
          </cell>
          <cell r="V178">
            <v>0</v>
          </cell>
          <cell r="W178">
            <v>0</v>
          </cell>
          <cell r="Z178">
            <v>66</v>
          </cell>
          <cell r="AA178">
            <v>49318.49</v>
          </cell>
        </row>
        <row r="179">
          <cell r="A179">
            <v>2005</v>
          </cell>
          <cell r="B179">
            <v>8</v>
          </cell>
          <cell r="C179" t="str">
            <v>02/27/2005</v>
          </cell>
          <cell r="E179" t="str">
            <v>Sunday</v>
          </cell>
          <cell r="G179">
            <v>35</v>
          </cell>
          <cell r="H179">
            <v>34319.800000000003</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Z179">
            <v>35</v>
          </cell>
          <cell r="AA179">
            <v>34319.800000000003</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struction"/>
      <sheetName val="Approved"/>
      <sheetName val="Qtr Sum"/>
      <sheetName val="Sum Cat"/>
      <sheetName val="Doors"/>
      <sheetName val="Table"/>
      <sheetName val="Module1"/>
    </sheetNames>
    <sheetDataSet>
      <sheetData sheetId="0" refreshError="1"/>
      <sheetData sheetId="1" refreshError="1"/>
      <sheetData sheetId="2" refreshError="1"/>
      <sheetData sheetId="3" refreshError="1"/>
      <sheetData sheetId="4" refreshError="1"/>
      <sheetData sheetId="5" refreshError="1">
        <row r="23">
          <cell r="A23" t="str">
            <v>ED Div Mgmt</v>
          </cell>
        </row>
        <row r="24">
          <cell r="A24" t="str">
            <v>HD Div Mgmt</v>
          </cell>
        </row>
        <row r="25">
          <cell r="A25" t="str">
            <v>Tupelo ED</v>
          </cell>
        </row>
        <row r="26">
          <cell r="A26" t="str">
            <v>Tupelo HD</v>
          </cell>
        </row>
        <row r="27">
          <cell r="A27" t="str">
            <v>Charlotte</v>
          </cell>
        </row>
        <row r="28">
          <cell r="A28" t="str">
            <v>Winchester</v>
          </cell>
        </row>
        <row r="29">
          <cell r="A29" t="str">
            <v>Chatsworth</v>
          </cell>
        </row>
        <row r="30">
          <cell r="A30" t="str">
            <v>Rancho</v>
          </cell>
        </row>
        <row r="31">
          <cell r="A31" t="str">
            <v>UK</v>
          </cell>
        </row>
        <row r="32">
          <cell r="A32" t="str">
            <v>Lille</v>
          </cell>
        </row>
        <row r="33">
          <cell r="A33" t="str">
            <v>Brampton</v>
          </cell>
        </row>
        <row r="34">
          <cell r="A34" t="str">
            <v>Vancouver</v>
          </cell>
        </row>
      </sheetData>
      <sheetData sheetId="6"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3Q Orders by Salesforce"/>
      <sheetName val="Metals Installations"/>
      <sheetName val="MH Installations"/>
      <sheetName val="customer list "/>
    </sheetNames>
    <sheetDataSet>
      <sheetData sheetId="0"/>
      <sheetData sheetId="1"/>
      <sheetData sheetId="2"/>
      <sheetData sheetId="3"/>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Approved"/>
      <sheetName val="Qtr Sum"/>
      <sheetName val="Sum Cat"/>
      <sheetName val="Asset Typs"/>
      <sheetName val="Access"/>
      <sheetName val="CE"/>
      <sheetName val="AT"/>
      <sheetName val="Doors"/>
      <sheetName val="Fast"/>
      <sheetName val="HT"/>
      <sheetName val="Hard"/>
      <sheetName val="Hyd"/>
      <sheetName val="MAC"/>
      <sheetName val="MT"/>
      <sheetName val="Zag"/>
      <sheetName val="DC"/>
      <sheetName val="Other"/>
      <sheetName val="Table"/>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15">
          <cell r="B15" t="str">
            <v>R</v>
          </cell>
        </row>
        <row r="16">
          <cell r="B16" t="str">
            <v>P</v>
          </cell>
        </row>
        <row r="17">
          <cell r="B17" t="str">
            <v>E</v>
          </cell>
        </row>
        <row r="18">
          <cell r="B18" t="str">
            <v>C</v>
          </cell>
        </row>
        <row r="19">
          <cell r="B19" t="str">
            <v>RS</v>
          </cell>
        </row>
        <row r="20">
          <cell r="B20" t="str">
            <v>N</v>
          </cell>
        </row>
      </sheetData>
      <sheetData sheetId="18"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Follow-ups"/>
      <sheetName val="Closing Schedule"/>
      <sheetName val="BS"/>
      <sheetName val="SGA"/>
      <sheetName val="Prod OH"/>
      <sheetName val="PL"/>
      <sheetName val="665"/>
      <sheetName val="Data"/>
      <sheetName val="PL Input"/>
      <sheetName val="Sales Rec"/>
      <sheetName val="Comp"/>
      <sheetName val="PL Summary"/>
      <sheetName val="PL Budget"/>
      <sheetName val="PL Forecast"/>
    </sheetNames>
    <sheetDataSet>
      <sheetData sheetId="0"/>
      <sheetData sheetId="1"/>
      <sheetData sheetId="2"/>
      <sheetData sheetId="3"/>
      <sheetData sheetId="4"/>
      <sheetData sheetId="5"/>
      <sheetData sheetId="6"/>
      <sheetData sheetId="7" refreshError="1">
        <row r="6">
          <cell r="B6" t="str">
            <v>Q1</v>
          </cell>
        </row>
        <row r="7">
          <cell r="B7" t="str">
            <v>Q2</v>
          </cell>
        </row>
        <row r="8">
          <cell r="B8" t="str">
            <v>Q3</v>
          </cell>
        </row>
        <row r="9">
          <cell r="B9" t="str">
            <v>Q4</v>
          </cell>
        </row>
      </sheetData>
      <sheetData sheetId="8"/>
      <sheetData sheetId="9"/>
      <sheetData sheetId="10"/>
      <sheetData sheetId="11"/>
      <sheetData sheetId="12"/>
      <sheetData sheetId="13"/>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Input Sheet - Instructions"/>
      <sheetName val="Business Template"/>
      <sheetName val="Back-End"/>
    </sheetNames>
    <sheetDataSet>
      <sheetData sheetId="0"/>
      <sheetData sheetId="1"/>
      <sheetData sheetId="2" refreshError="1">
        <row r="2">
          <cell r="I2" t="str">
            <v>Tax</v>
          </cell>
        </row>
        <row r="3">
          <cell r="I3">
            <v>1</v>
          </cell>
          <cell r="J3">
            <v>0</v>
          </cell>
        </row>
        <row r="4">
          <cell r="I4">
            <v>2</v>
          </cell>
          <cell r="J4">
            <v>0.28000000000000003</v>
          </cell>
        </row>
        <row r="5">
          <cell r="I5">
            <v>3</v>
          </cell>
          <cell r="J5">
            <v>0</v>
          </cell>
        </row>
        <row r="6">
          <cell r="I6">
            <v>4</v>
          </cell>
          <cell r="J6">
            <v>0</v>
          </cell>
        </row>
        <row r="7">
          <cell r="I7">
            <v>5</v>
          </cell>
          <cell r="J7">
            <v>0</v>
          </cell>
        </row>
        <row r="8">
          <cell r="I8">
            <v>6</v>
          </cell>
          <cell r="J8">
            <v>0</v>
          </cell>
        </row>
        <row r="9">
          <cell r="I9">
            <v>7</v>
          </cell>
          <cell r="J9">
            <v>0.35980000000000001</v>
          </cell>
        </row>
        <row r="10">
          <cell r="I10">
            <v>8</v>
          </cell>
          <cell r="J10">
            <v>0.2586</v>
          </cell>
        </row>
        <row r="11">
          <cell r="I11">
            <v>9</v>
          </cell>
          <cell r="J11">
            <v>0.36580000000000001</v>
          </cell>
        </row>
        <row r="12">
          <cell r="I12">
            <v>10</v>
          </cell>
          <cell r="J12">
            <v>0</v>
          </cell>
        </row>
        <row r="13">
          <cell r="I13">
            <v>11</v>
          </cell>
          <cell r="J13">
            <v>0.375</v>
          </cell>
        </row>
        <row r="14">
          <cell r="I14">
            <v>12</v>
          </cell>
          <cell r="J14">
            <v>0.373</v>
          </cell>
        </row>
        <row r="15">
          <cell r="I15">
            <v>13</v>
          </cell>
          <cell r="J15">
            <v>0.36149999999999999</v>
          </cell>
        </row>
        <row r="16">
          <cell r="I16">
            <v>14</v>
          </cell>
          <cell r="J16">
            <v>0</v>
          </cell>
        </row>
        <row r="17">
          <cell r="I17">
            <v>15</v>
          </cell>
          <cell r="J17">
            <v>0.375</v>
          </cell>
        </row>
        <row r="18">
          <cell r="I18">
            <v>16</v>
          </cell>
          <cell r="J18">
            <v>0.25</v>
          </cell>
        </row>
        <row r="19">
          <cell r="I19">
            <v>17</v>
          </cell>
          <cell r="J19">
            <v>0.34</v>
          </cell>
        </row>
        <row r="20">
          <cell r="I20">
            <v>18</v>
          </cell>
          <cell r="J20">
            <v>0</v>
          </cell>
        </row>
        <row r="21">
          <cell r="I21">
            <v>19</v>
          </cell>
          <cell r="J21">
            <v>0</v>
          </cell>
        </row>
        <row r="22">
          <cell r="I22">
            <v>20</v>
          </cell>
          <cell r="J22">
            <v>0</v>
          </cell>
        </row>
        <row r="23">
          <cell r="I23">
            <v>21</v>
          </cell>
          <cell r="J23">
            <v>0</v>
          </cell>
        </row>
      </sheetData>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Warning"/>
      <sheetName val="Valid States"/>
      <sheetName val="Term Reasons"/>
      <sheetName val="Terminations"/>
      <sheetName val="Separation Form"/>
      <sheetName val="setup"/>
      <sheetName val="TermReasons"/>
      <sheetName val="Controls"/>
    </sheetNames>
    <sheetDataSet>
      <sheetData sheetId="0" refreshError="1"/>
      <sheetData sheetId="1" refreshError="1">
        <row r="1">
          <cell r="A1" t="str">
            <v>AL</v>
          </cell>
        </row>
        <row r="2">
          <cell r="A2" t="str">
            <v>AR</v>
          </cell>
        </row>
        <row r="3">
          <cell r="A3" t="str">
            <v>AZ</v>
          </cell>
        </row>
        <row r="4">
          <cell r="A4" t="str">
            <v>CA</v>
          </cell>
        </row>
        <row r="5">
          <cell r="A5" t="str">
            <v>CO</v>
          </cell>
        </row>
        <row r="6">
          <cell r="A6" t="str">
            <v>CT</v>
          </cell>
        </row>
        <row r="7">
          <cell r="A7" t="str">
            <v>FL</v>
          </cell>
        </row>
        <row r="8">
          <cell r="A8" t="str">
            <v>GA</v>
          </cell>
        </row>
        <row r="9">
          <cell r="A9" t="str">
            <v>IA</v>
          </cell>
        </row>
        <row r="10">
          <cell r="A10" t="str">
            <v>ID</v>
          </cell>
        </row>
        <row r="11">
          <cell r="A11" t="str">
            <v>IL</v>
          </cell>
        </row>
        <row r="12">
          <cell r="A12" t="str">
            <v>IN</v>
          </cell>
        </row>
        <row r="13">
          <cell r="A13" t="str">
            <v>KS</v>
          </cell>
        </row>
        <row r="14">
          <cell r="A14" t="str">
            <v>KY</v>
          </cell>
        </row>
        <row r="15">
          <cell r="A15" t="str">
            <v>LA</v>
          </cell>
        </row>
        <row r="16">
          <cell r="A16" t="str">
            <v>MA</v>
          </cell>
        </row>
        <row r="17">
          <cell r="A17" t="str">
            <v>MD</v>
          </cell>
        </row>
        <row r="18">
          <cell r="A18" t="str">
            <v>ME</v>
          </cell>
        </row>
        <row r="19">
          <cell r="A19" t="str">
            <v>MI</v>
          </cell>
        </row>
        <row r="20">
          <cell r="A20" t="str">
            <v>MN</v>
          </cell>
        </row>
        <row r="21">
          <cell r="A21" t="str">
            <v>MO</v>
          </cell>
        </row>
        <row r="22">
          <cell r="A22" t="str">
            <v>MS</v>
          </cell>
        </row>
        <row r="23">
          <cell r="A23" t="str">
            <v>NC</v>
          </cell>
        </row>
        <row r="24">
          <cell r="A24" t="str">
            <v>NE</v>
          </cell>
        </row>
        <row r="25">
          <cell r="A25" t="str">
            <v>NH</v>
          </cell>
        </row>
        <row r="26">
          <cell r="A26" t="str">
            <v>NJ</v>
          </cell>
        </row>
        <row r="27">
          <cell r="A27" t="str">
            <v>NM</v>
          </cell>
        </row>
        <row r="28">
          <cell r="A28" t="str">
            <v>NV</v>
          </cell>
        </row>
        <row r="29">
          <cell r="A29" t="str">
            <v>NY</v>
          </cell>
        </row>
        <row r="30">
          <cell r="A30" t="str">
            <v>OH</v>
          </cell>
        </row>
        <row r="31">
          <cell r="A31" t="str">
            <v>OK</v>
          </cell>
        </row>
        <row r="32">
          <cell r="A32" t="str">
            <v>OR</v>
          </cell>
        </row>
        <row r="33">
          <cell r="A33" t="str">
            <v>PA</v>
          </cell>
        </row>
        <row r="34">
          <cell r="A34" t="str">
            <v>RI</v>
          </cell>
        </row>
        <row r="35">
          <cell r="A35" t="str">
            <v>SC</v>
          </cell>
        </row>
        <row r="36">
          <cell r="A36" t="str">
            <v>TN</v>
          </cell>
        </row>
        <row r="37">
          <cell r="A37" t="str">
            <v>TX</v>
          </cell>
        </row>
        <row r="38">
          <cell r="A38" t="str">
            <v>UT</v>
          </cell>
        </row>
        <row r="39">
          <cell r="A39" t="str">
            <v>VA</v>
          </cell>
        </row>
        <row r="40">
          <cell r="A40" t="str">
            <v>VT</v>
          </cell>
        </row>
        <row r="41">
          <cell r="A41" t="str">
            <v>WA</v>
          </cell>
        </row>
        <row r="42">
          <cell r="A42" t="str">
            <v>WI</v>
          </cell>
        </row>
        <row r="43">
          <cell r="A43" t="str">
            <v>WV</v>
          </cell>
        </row>
      </sheetData>
      <sheetData sheetId="2" refreshError="1"/>
      <sheetData sheetId="3" refreshError="1"/>
      <sheetData sheetId="4" refreshError="1"/>
      <sheetData sheetId="5" refreshError="1"/>
      <sheetData sheetId="6" refreshError="1">
        <row r="1">
          <cell r="A1" t="str">
            <v>Voluntary-Better Job</v>
          </cell>
        </row>
        <row r="2">
          <cell r="A2" t="str">
            <v>Voluntary-Health Reasons</v>
          </cell>
        </row>
        <row r="3">
          <cell r="A3" t="str">
            <v>Voluntary-Military Service</v>
          </cell>
        </row>
        <row r="4">
          <cell r="A4" t="str">
            <v>Voluntary-No Reason</v>
          </cell>
        </row>
        <row r="5">
          <cell r="A5" t="str">
            <v>Voluntary-Personal Reasons</v>
          </cell>
        </row>
        <row r="6">
          <cell r="A6" t="str">
            <v>Voluntary-Relocation</v>
          </cell>
        </row>
        <row r="7">
          <cell r="A7" t="str">
            <v>Voluntary-Retirement</v>
          </cell>
        </row>
        <row r="8">
          <cell r="A8" t="str">
            <v>Voluntary-Return To School</v>
          </cell>
        </row>
        <row r="9">
          <cell r="A9" t="str">
            <v>Volulntary-No Return LOA</v>
          </cell>
        </row>
        <row r="10">
          <cell r="A10" t="str">
            <v>Volluntary-3 Day No Show</v>
          </cell>
        </row>
        <row r="11">
          <cell r="A11" t="str">
            <v>Invol-Attendance</v>
          </cell>
        </row>
        <row r="12">
          <cell r="A12" t="str">
            <v>Invol-Assignment Completed</v>
          </cell>
        </row>
        <row r="13">
          <cell r="A13" t="str">
            <v>Invol-End Medical LOA</v>
          </cell>
        </row>
        <row r="14">
          <cell r="A14" t="str">
            <v>Invol-Job Discontinued</v>
          </cell>
        </row>
        <row r="15">
          <cell r="A15" t="str">
            <v>Invol-Layoff With Recall</v>
          </cell>
        </row>
        <row r="16">
          <cell r="A16" t="str">
            <v>Invol-Performance</v>
          </cell>
        </row>
        <row r="17">
          <cell r="A17" t="str">
            <v>Invol-Plant Closure</v>
          </cell>
        </row>
        <row r="18">
          <cell r="A18" t="str">
            <v>Invol-Resign/Agreement</v>
          </cell>
        </row>
        <row r="19">
          <cell r="A19" t="str">
            <v>Invol-Violation of Rules</v>
          </cell>
        </row>
        <row r="20">
          <cell r="A20" t="str">
            <v>Term-No Return From Layoff</v>
          </cell>
        </row>
        <row r="21">
          <cell r="A21" t="str">
            <v>Deceased</v>
          </cell>
        </row>
      </sheetData>
      <sheetData sheetId="7"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Master Citi"/>
      <sheetName val="Citi NPV"/>
      <sheetName val="Sheet2"/>
      <sheetName val="Lookup"/>
    </sheetNames>
    <sheetDataSet>
      <sheetData sheetId="0" refreshError="1"/>
      <sheetData sheetId="1" refreshError="1"/>
      <sheetData sheetId="2" refreshError="1"/>
      <sheetData sheetId="3" refreshError="1">
        <row r="2">
          <cell r="A2" t="str">
            <v>Month</v>
          </cell>
          <cell r="B2" t="str">
            <v>Year</v>
          </cell>
          <cell r="C2" t="str">
            <v>Qtr</v>
          </cell>
          <cell r="D2" t="str">
            <v>YYYYQQ</v>
          </cell>
        </row>
        <row r="3">
          <cell r="A3">
            <v>38322</v>
          </cell>
          <cell r="B3">
            <v>2004</v>
          </cell>
          <cell r="C3" t="str">
            <v>Q1</v>
          </cell>
          <cell r="D3" t="str">
            <v>2004Q1</v>
          </cell>
        </row>
        <row r="4">
          <cell r="A4">
            <v>38353</v>
          </cell>
          <cell r="B4">
            <v>2005</v>
          </cell>
          <cell r="C4" t="str">
            <v>Q1</v>
          </cell>
          <cell r="D4" t="str">
            <v>2005Q1</v>
          </cell>
        </row>
        <row r="5">
          <cell r="A5">
            <v>38384</v>
          </cell>
          <cell r="B5">
            <v>2005</v>
          </cell>
          <cell r="C5" t="str">
            <v>Q1</v>
          </cell>
          <cell r="D5" t="str">
            <v>2005Q1</v>
          </cell>
        </row>
        <row r="6">
          <cell r="A6">
            <v>38412</v>
          </cell>
          <cell r="B6">
            <v>2005</v>
          </cell>
          <cell r="C6" t="str">
            <v>Q1</v>
          </cell>
          <cell r="D6" t="str">
            <v>2005Q1</v>
          </cell>
        </row>
        <row r="7">
          <cell r="A7">
            <v>38443</v>
          </cell>
          <cell r="B7">
            <v>2005</v>
          </cell>
          <cell r="C7" t="str">
            <v>Q2</v>
          </cell>
          <cell r="D7" t="str">
            <v>2005Q2</v>
          </cell>
        </row>
        <row r="8">
          <cell r="A8">
            <v>38473</v>
          </cell>
          <cell r="B8">
            <v>2005</v>
          </cell>
          <cell r="C8" t="str">
            <v>Q2</v>
          </cell>
          <cell r="D8" t="str">
            <v>2005Q2</v>
          </cell>
        </row>
        <row r="9">
          <cell r="A9">
            <v>38504</v>
          </cell>
          <cell r="B9">
            <v>2005</v>
          </cell>
          <cell r="C9" t="str">
            <v>Q2</v>
          </cell>
          <cell r="D9" t="str">
            <v>2005Q2</v>
          </cell>
        </row>
        <row r="10">
          <cell r="A10">
            <v>38534</v>
          </cell>
          <cell r="B10">
            <v>2005</v>
          </cell>
          <cell r="C10" t="str">
            <v>Q3</v>
          </cell>
          <cell r="D10" t="str">
            <v>2005Q3</v>
          </cell>
        </row>
        <row r="11">
          <cell r="A11">
            <v>38565</v>
          </cell>
          <cell r="B11">
            <v>2005</v>
          </cell>
          <cell r="C11" t="str">
            <v>Q3</v>
          </cell>
          <cell r="D11" t="str">
            <v>2005Q3</v>
          </cell>
        </row>
        <row r="12">
          <cell r="A12">
            <v>38596</v>
          </cell>
          <cell r="B12">
            <v>2005</v>
          </cell>
          <cell r="C12" t="str">
            <v>Q3</v>
          </cell>
          <cell r="D12" t="str">
            <v>2005Q3</v>
          </cell>
        </row>
        <row r="13">
          <cell r="A13">
            <v>38626</v>
          </cell>
          <cell r="B13">
            <v>2005</v>
          </cell>
          <cell r="C13" t="str">
            <v>Q4</v>
          </cell>
          <cell r="D13" t="str">
            <v>2005Q4</v>
          </cell>
        </row>
        <row r="14">
          <cell r="A14">
            <v>38657</v>
          </cell>
          <cell r="B14">
            <v>2005</v>
          </cell>
          <cell r="C14" t="str">
            <v>Q4</v>
          </cell>
          <cell r="D14" t="str">
            <v>2005Q4</v>
          </cell>
        </row>
        <row r="15">
          <cell r="A15">
            <v>38687</v>
          </cell>
          <cell r="B15">
            <v>2005</v>
          </cell>
          <cell r="C15" t="str">
            <v>Q4</v>
          </cell>
          <cell r="D15" t="str">
            <v>2005Q4</v>
          </cell>
        </row>
        <row r="16">
          <cell r="A16">
            <v>38718</v>
          </cell>
          <cell r="B16">
            <v>2006</v>
          </cell>
          <cell r="C16" t="str">
            <v>Q1</v>
          </cell>
          <cell r="D16" t="str">
            <v>2006Q1</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dm97"/>
      <sheetName val="COVER"/>
    </sheetNames>
    <sheetDataSet>
      <sheetData sheetId="0"/>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structions"/>
      <sheetName val="Affiliate Recast Sub Form"/>
      <sheetName val="Sheet4"/>
    </sheetNames>
    <sheetDataSet>
      <sheetData sheetId="0"/>
      <sheetData sheetId="1"/>
      <sheetData sheetId="2" refreshError="1">
        <row r="2">
          <cell r="B2">
            <v>12000</v>
          </cell>
          <cell r="C2" t="str">
            <v>[None]</v>
          </cell>
          <cell r="E2" t="str">
            <v>001</v>
          </cell>
          <cell r="F2" t="str">
            <v>USD</v>
          </cell>
        </row>
        <row r="3">
          <cell r="B3">
            <v>18000</v>
          </cell>
          <cell r="C3" t="str">
            <v>[None]</v>
          </cell>
          <cell r="E3" t="str">
            <v>006</v>
          </cell>
          <cell r="F3" t="str">
            <v>USD</v>
          </cell>
        </row>
        <row r="4">
          <cell r="B4">
            <v>18900</v>
          </cell>
          <cell r="C4" t="str">
            <v>[None]</v>
          </cell>
          <cell r="E4" t="str">
            <v>012</v>
          </cell>
          <cell r="F4" t="str">
            <v>CAD</v>
          </cell>
        </row>
        <row r="5">
          <cell r="B5">
            <v>19000</v>
          </cell>
          <cell r="C5" t="str">
            <v>[None]</v>
          </cell>
          <cell r="E5" t="str">
            <v>014</v>
          </cell>
          <cell r="F5" t="str">
            <v>CAD</v>
          </cell>
        </row>
        <row r="6">
          <cell r="B6">
            <v>31000</v>
          </cell>
          <cell r="C6" t="str">
            <v>[None]</v>
          </cell>
          <cell r="E6" t="str">
            <v>018</v>
          </cell>
          <cell r="F6" t="str">
            <v>CAD</v>
          </cell>
        </row>
        <row r="7">
          <cell r="B7">
            <v>36000</v>
          </cell>
          <cell r="C7" t="str">
            <v>[None]</v>
          </cell>
          <cell r="E7" t="str">
            <v>022</v>
          </cell>
          <cell r="F7" t="str">
            <v>USD</v>
          </cell>
        </row>
        <row r="8">
          <cell r="B8">
            <v>37000</v>
          </cell>
          <cell r="C8" t="str">
            <v>[None]</v>
          </cell>
          <cell r="E8" t="str">
            <v>023</v>
          </cell>
          <cell r="F8" t="str">
            <v>USD</v>
          </cell>
        </row>
        <row r="9">
          <cell r="B9">
            <v>44000</v>
          </cell>
          <cell r="C9" t="str">
            <v>[Undefined]</v>
          </cell>
          <cell r="E9" t="str">
            <v>025</v>
          </cell>
          <cell r="F9" t="str">
            <v>USD</v>
          </cell>
        </row>
        <row r="10">
          <cell r="B10">
            <v>46000</v>
          </cell>
          <cell r="C10" t="str">
            <v>[Undefined]</v>
          </cell>
          <cell r="E10" t="str">
            <v>026</v>
          </cell>
          <cell r="F10" t="str">
            <v>USD</v>
          </cell>
        </row>
        <row r="11">
          <cell r="B11">
            <v>67000</v>
          </cell>
          <cell r="C11" t="str">
            <v>[Undefined]</v>
          </cell>
          <cell r="E11" t="str">
            <v>051</v>
          </cell>
          <cell r="F11" t="str">
            <v>USD</v>
          </cell>
        </row>
        <row r="12">
          <cell r="B12">
            <v>95000</v>
          </cell>
          <cell r="C12" t="str">
            <v>[Undefined]</v>
          </cell>
          <cell r="E12" t="str">
            <v>052</v>
          </cell>
          <cell r="F12" t="str">
            <v>USD</v>
          </cell>
        </row>
        <row r="13">
          <cell r="B13">
            <v>96001</v>
          </cell>
          <cell r="C13" t="str">
            <v>[Undefined]</v>
          </cell>
          <cell r="E13" t="str">
            <v>053</v>
          </cell>
          <cell r="F13" t="str">
            <v>USD</v>
          </cell>
        </row>
        <row r="14">
          <cell r="B14">
            <v>96101</v>
          </cell>
          <cell r="C14" t="str">
            <v>[Undefined]</v>
          </cell>
          <cell r="E14" t="str">
            <v>063</v>
          </cell>
          <cell r="F14" t="str">
            <v>USD</v>
          </cell>
        </row>
        <row r="15">
          <cell r="B15">
            <v>97900</v>
          </cell>
          <cell r="C15" t="str">
            <v>[Undefined]</v>
          </cell>
          <cell r="E15" t="str">
            <v>087</v>
          </cell>
          <cell r="F15" t="str">
            <v>USD</v>
          </cell>
        </row>
        <row r="16">
          <cell r="E16" t="str">
            <v>091</v>
          </cell>
          <cell r="F16" t="str">
            <v>USD</v>
          </cell>
        </row>
        <row r="17">
          <cell r="E17" t="str">
            <v>093</v>
          </cell>
          <cell r="F17" t="str">
            <v>USD</v>
          </cell>
        </row>
        <row r="18">
          <cell r="E18" t="str">
            <v>094</v>
          </cell>
          <cell r="F18" t="str">
            <v>USD</v>
          </cell>
        </row>
        <row r="19">
          <cell r="E19" t="str">
            <v>096</v>
          </cell>
          <cell r="F19" t="str">
            <v>USD</v>
          </cell>
        </row>
        <row r="20">
          <cell r="E20" t="str">
            <v>098</v>
          </cell>
          <cell r="F20" t="str">
            <v>USD</v>
          </cell>
        </row>
        <row r="21">
          <cell r="E21" t="str">
            <v>101</v>
          </cell>
          <cell r="F21" t="str">
            <v>USD</v>
          </cell>
        </row>
        <row r="22">
          <cell r="E22" t="str">
            <v>102</v>
          </cell>
          <cell r="F22" t="str">
            <v>USD</v>
          </cell>
        </row>
        <row r="23">
          <cell r="E23" t="str">
            <v>103</v>
          </cell>
          <cell r="F23" t="str">
            <v>USD</v>
          </cell>
        </row>
        <row r="24">
          <cell r="E24" t="str">
            <v>104</v>
          </cell>
          <cell r="F24" t="str">
            <v>USD</v>
          </cell>
        </row>
        <row r="25">
          <cell r="E25" t="str">
            <v>105</v>
          </cell>
          <cell r="F25" t="str">
            <v>USD</v>
          </cell>
        </row>
        <row r="26">
          <cell r="E26" t="str">
            <v>106</v>
          </cell>
          <cell r="F26" t="str">
            <v>USD</v>
          </cell>
        </row>
        <row r="27">
          <cell r="E27" t="str">
            <v>107</v>
          </cell>
          <cell r="F27" t="str">
            <v>CAD</v>
          </cell>
        </row>
        <row r="28">
          <cell r="E28" t="str">
            <v>108</v>
          </cell>
          <cell r="F28" t="str">
            <v>CAD</v>
          </cell>
        </row>
        <row r="29">
          <cell r="E29" t="str">
            <v>109</v>
          </cell>
          <cell r="F29" t="str">
            <v>CAD</v>
          </cell>
        </row>
        <row r="30">
          <cell r="E30" t="str">
            <v>111</v>
          </cell>
          <cell r="F30" t="str">
            <v>USD</v>
          </cell>
        </row>
        <row r="31">
          <cell r="E31" t="str">
            <v>113</v>
          </cell>
          <cell r="F31" t="str">
            <v>GBP</v>
          </cell>
        </row>
        <row r="32">
          <cell r="E32" t="str">
            <v>114</v>
          </cell>
          <cell r="F32" t="str">
            <v>EUR</v>
          </cell>
        </row>
        <row r="33">
          <cell r="E33" t="str">
            <v>115</v>
          </cell>
          <cell r="F33" t="str">
            <v>EUR</v>
          </cell>
        </row>
        <row r="34">
          <cell r="E34" t="str">
            <v>116</v>
          </cell>
          <cell r="F34" t="str">
            <v>EUR</v>
          </cell>
        </row>
        <row r="35">
          <cell r="E35" t="str">
            <v>117</v>
          </cell>
          <cell r="F35" t="str">
            <v>EUR</v>
          </cell>
        </row>
        <row r="36">
          <cell r="E36" t="str">
            <v>118</v>
          </cell>
          <cell r="F36" t="str">
            <v>GBP</v>
          </cell>
        </row>
        <row r="37">
          <cell r="E37" t="str">
            <v>122</v>
          </cell>
          <cell r="F37" t="str">
            <v>USD</v>
          </cell>
        </row>
        <row r="38">
          <cell r="E38" t="str">
            <v>123</v>
          </cell>
          <cell r="F38" t="str">
            <v>USD</v>
          </cell>
        </row>
        <row r="39">
          <cell r="E39" t="str">
            <v>124</v>
          </cell>
          <cell r="F39" t="str">
            <v>USD</v>
          </cell>
        </row>
        <row r="40">
          <cell r="E40" t="str">
            <v>125</v>
          </cell>
          <cell r="F40" t="str">
            <v>USD</v>
          </cell>
        </row>
        <row r="41">
          <cell r="E41" t="str">
            <v>126</v>
          </cell>
          <cell r="F41" t="str">
            <v>USD</v>
          </cell>
        </row>
        <row r="42">
          <cell r="E42" t="str">
            <v>127</v>
          </cell>
          <cell r="F42" t="str">
            <v>USD</v>
          </cell>
        </row>
        <row r="43">
          <cell r="E43" t="str">
            <v>128</v>
          </cell>
          <cell r="F43" t="str">
            <v>USD</v>
          </cell>
        </row>
        <row r="44">
          <cell r="E44" t="str">
            <v>129</v>
          </cell>
          <cell r="F44" t="str">
            <v>USD</v>
          </cell>
        </row>
        <row r="45">
          <cell r="E45" t="str">
            <v>130</v>
          </cell>
          <cell r="F45" t="str">
            <v>GBP</v>
          </cell>
        </row>
        <row r="46">
          <cell r="E46" t="str">
            <v>131</v>
          </cell>
          <cell r="F46" t="str">
            <v>EUR</v>
          </cell>
        </row>
        <row r="47">
          <cell r="E47" t="str">
            <v>132</v>
          </cell>
          <cell r="F47" t="str">
            <v>USD</v>
          </cell>
        </row>
        <row r="48">
          <cell r="E48" t="str">
            <v>133</v>
          </cell>
          <cell r="F48" t="str">
            <v>EUR</v>
          </cell>
        </row>
        <row r="49">
          <cell r="E49" t="str">
            <v>135</v>
          </cell>
          <cell r="F49" t="str">
            <v>EUR</v>
          </cell>
        </row>
        <row r="50">
          <cell r="E50" t="str">
            <v>139</v>
          </cell>
          <cell r="F50" t="str">
            <v>EUR</v>
          </cell>
        </row>
        <row r="51">
          <cell r="E51" t="str">
            <v>140</v>
          </cell>
          <cell r="F51" t="str">
            <v>EUR</v>
          </cell>
        </row>
        <row r="52">
          <cell r="E52" t="str">
            <v>141</v>
          </cell>
          <cell r="F52" t="str">
            <v>CAD</v>
          </cell>
        </row>
        <row r="53">
          <cell r="E53" t="str">
            <v>142</v>
          </cell>
          <cell r="F53" t="str">
            <v>GBP</v>
          </cell>
        </row>
        <row r="54">
          <cell r="E54" t="str">
            <v>143</v>
          </cell>
          <cell r="F54" t="str">
            <v>GBP</v>
          </cell>
        </row>
        <row r="55">
          <cell r="E55" t="str">
            <v>144</v>
          </cell>
          <cell r="F55" t="str">
            <v>EUR</v>
          </cell>
        </row>
        <row r="56">
          <cell r="E56" t="str">
            <v>145</v>
          </cell>
          <cell r="F56" t="str">
            <v>USD</v>
          </cell>
        </row>
        <row r="57">
          <cell r="E57" t="str">
            <v>146</v>
          </cell>
          <cell r="F57" t="str">
            <v>SGD</v>
          </cell>
        </row>
        <row r="58">
          <cell r="E58" t="str">
            <v>147</v>
          </cell>
          <cell r="F58" t="str">
            <v>USD</v>
          </cell>
        </row>
        <row r="59">
          <cell r="E59" t="str">
            <v>148</v>
          </cell>
          <cell r="F59" t="str">
            <v>USD</v>
          </cell>
        </row>
        <row r="60">
          <cell r="E60" t="str">
            <v>149</v>
          </cell>
          <cell r="F60" t="str">
            <v>USD</v>
          </cell>
        </row>
        <row r="61">
          <cell r="E61" t="str">
            <v>150</v>
          </cell>
          <cell r="F61" t="str">
            <v>CAD</v>
          </cell>
        </row>
        <row r="62">
          <cell r="E62" t="str">
            <v>151</v>
          </cell>
          <cell r="F62" t="str">
            <v>USD</v>
          </cell>
        </row>
        <row r="63">
          <cell r="E63" t="str">
            <v>152</v>
          </cell>
          <cell r="F63" t="str">
            <v>SEK</v>
          </cell>
        </row>
        <row r="64">
          <cell r="E64" t="str">
            <v>153</v>
          </cell>
          <cell r="F64" t="str">
            <v>EUR</v>
          </cell>
        </row>
        <row r="65">
          <cell r="E65" t="str">
            <v>154</v>
          </cell>
          <cell r="F65" t="str">
            <v>CAD</v>
          </cell>
        </row>
        <row r="66">
          <cell r="E66" t="str">
            <v>155</v>
          </cell>
          <cell r="F66" t="str">
            <v>EUR</v>
          </cell>
        </row>
        <row r="67">
          <cell r="E67" t="str">
            <v>156</v>
          </cell>
          <cell r="F67" t="str">
            <v>GBP</v>
          </cell>
        </row>
        <row r="68">
          <cell r="E68" t="str">
            <v>157</v>
          </cell>
          <cell r="F68" t="str">
            <v>CAD</v>
          </cell>
        </row>
        <row r="69">
          <cell r="E69" t="str">
            <v>158</v>
          </cell>
          <cell r="F69" t="str">
            <v>GBP</v>
          </cell>
        </row>
        <row r="70">
          <cell r="E70" t="str">
            <v>159</v>
          </cell>
          <cell r="F70" t="str">
            <v>EUR</v>
          </cell>
        </row>
        <row r="71">
          <cell r="E71" t="str">
            <v>160</v>
          </cell>
          <cell r="F71" t="str">
            <v>USD</v>
          </cell>
        </row>
        <row r="72">
          <cell r="E72" t="str">
            <v>161</v>
          </cell>
          <cell r="F72" t="str">
            <v>USD</v>
          </cell>
        </row>
        <row r="73">
          <cell r="E73" t="str">
            <v>162</v>
          </cell>
          <cell r="F73" t="str">
            <v>USD</v>
          </cell>
        </row>
        <row r="74">
          <cell r="E74" t="str">
            <v>163</v>
          </cell>
          <cell r="F74" t="str">
            <v>USD</v>
          </cell>
        </row>
        <row r="75">
          <cell r="E75" t="str">
            <v>169</v>
          </cell>
          <cell r="F75" t="str">
            <v>USD</v>
          </cell>
        </row>
        <row r="76">
          <cell r="E76" t="str">
            <v>170</v>
          </cell>
          <cell r="F76" t="str">
            <v>CAD</v>
          </cell>
        </row>
        <row r="77">
          <cell r="E77" t="str">
            <v>171</v>
          </cell>
          <cell r="F77" t="str">
            <v>EUR</v>
          </cell>
        </row>
        <row r="78">
          <cell r="E78" t="str">
            <v>172</v>
          </cell>
          <cell r="F78" t="str">
            <v>EUR</v>
          </cell>
        </row>
        <row r="79">
          <cell r="E79" t="str">
            <v>173</v>
          </cell>
          <cell r="F79" t="str">
            <v>EUR</v>
          </cell>
        </row>
        <row r="80">
          <cell r="E80" t="str">
            <v>174</v>
          </cell>
          <cell r="F80" t="str">
            <v>GBP</v>
          </cell>
        </row>
        <row r="81">
          <cell r="E81" t="str">
            <v>175</v>
          </cell>
          <cell r="F81" t="str">
            <v>EUR</v>
          </cell>
        </row>
        <row r="82">
          <cell r="E82" t="str">
            <v>180</v>
          </cell>
          <cell r="F82" t="str">
            <v>CHF</v>
          </cell>
        </row>
        <row r="83">
          <cell r="E83" t="str">
            <v>181</v>
          </cell>
          <cell r="F83" t="str">
            <v>GBP</v>
          </cell>
        </row>
        <row r="84">
          <cell r="E84" t="str">
            <v>182</v>
          </cell>
          <cell r="F84" t="str">
            <v>EUR</v>
          </cell>
        </row>
        <row r="85">
          <cell r="E85" t="str">
            <v>183</v>
          </cell>
          <cell r="F85" t="str">
            <v>CHF</v>
          </cell>
        </row>
        <row r="86">
          <cell r="E86" t="str">
            <v>184</v>
          </cell>
          <cell r="F86" t="str">
            <v>EUR</v>
          </cell>
        </row>
        <row r="87">
          <cell r="E87" t="str">
            <v>185</v>
          </cell>
          <cell r="F87" t="str">
            <v>EUR</v>
          </cell>
        </row>
        <row r="88">
          <cell r="E88" t="str">
            <v>186</v>
          </cell>
          <cell r="F88" t="str">
            <v>EUR</v>
          </cell>
        </row>
        <row r="89">
          <cell r="E89" t="str">
            <v>187</v>
          </cell>
          <cell r="F89" t="str">
            <v>DKK</v>
          </cell>
        </row>
        <row r="90">
          <cell r="E90" t="str">
            <v>188</v>
          </cell>
          <cell r="F90" t="str">
            <v>PLN</v>
          </cell>
        </row>
        <row r="91">
          <cell r="E91" t="str">
            <v>189</v>
          </cell>
          <cell r="F91" t="str">
            <v>CZK</v>
          </cell>
        </row>
        <row r="92">
          <cell r="E92" t="str">
            <v>190</v>
          </cell>
          <cell r="F92" t="str">
            <v>MXP</v>
          </cell>
        </row>
        <row r="93">
          <cell r="E93" t="str">
            <v>191</v>
          </cell>
          <cell r="F93" t="str">
            <v>MXP</v>
          </cell>
        </row>
        <row r="94">
          <cell r="E94" t="str">
            <v>191</v>
          </cell>
          <cell r="F94" t="str">
            <v>USD</v>
          </cell>
        </row>
        <row r="95">
          <cell r="E95" t="str">
            <v>192</v>
          </cell>
          <cell r="F95" t="str">
            <v>USD</v>
          </cell>
        </row>
        <row r="96">
          <cell r="E96" t="str">
            <v>195</v>
          </cell>
          <cell r="F96" t="str">
            <v>AUD</v>
          </cell>
        </row>
        <row r="97">
          <cell r="E97" t="str">
            <v>196</v>
          </cell>
          <cell r="F97" t="str">
            <v>MYR</v>
          </cell>
        </row>
        <row r="98">
          <cell r="E98" t="str">
            <v>197</v>
          </cell>
          <cell r="F98" t="str">
            <v>CNY</v>
          </cell>
        </row>
        <row r="99">
          <cell r="E99" t="str">
            <v>198</v>
          </cell>
          <cell r="F99" t="str">
            <v>CNY</v>
          </cell>
        </row>
        <row r="100">
          <cell r="E100" t="str">
            <v>206</v>
          </cell>
          <cell r="F100" t="str">
            <v>CAD</v>
          </cell>
        </row>
        <row r="101">
          <cell r="E101" t="str">
            <v>207</v>
          </cell>
          <cell r="F101" t="str">
            <v>USD</v>
          </cell>
        </row>
        <row r="102">
          <cell r="E102" t="str">
            <v>208</v>
          </cell>
          <cell r="F102" t="str">
            <v>USD</v>
          </cell>
        </row>
        <row r="103">
          <cell r="E103" t="str">
            <v>209</v>
          </cell>
          <cell r="F103" t="str">
            <v>USD</v>
          </cell>
        </row>
        <row r="104">
          <cell r="E104" t="str">
            <v>210</v>
          </cell>
          <cell r="F104" t="str">
            <v>USD</v>
          </cell>
        </row>
        <row r="105">
          <cell r="E105" t="str">
            <v>211</v>
          </cell>
          <cell r="F105" t="str">
            <v>USD</v>
          </cell>
        </row>
        <row r="106">
          <cell r="E106" t="str">
            <v>212</v>
          </cell>
          <cell r="F106" t="str">
            <v>USD</v>
          </cell>
        </row>
        <row r="107">
          <cell r="E107" t="str">
            <v>213</v>
          </cell>
          <cell r="F107" t="str">
            <v>USD</v>
          </cell>
        </row>
        <row r="108">
          <cell r="E108" t="str">
            <v>214</v>
          </cell>
          <cell r="F108" t="str">
            <v>USD</v>
          </cell>
        </row>
        <row r="109">
          <cell r="E109" t="str">
            <v>215</v>
          </cell>
          <cell r="F109" t="str">
            <v>USD</v>
          </cell>
        </row>
        <row r="110">
          <cell r="E110" t="str">
            <v>216</v>
          </cell>
          <cell r="F110" t="str">
            <v>CAD</v>
          </cell>
        </row>
        <row r="111">
          <cell r="E111" t="str">
            <v>217</v>
          </cell>
          <cell r="F111" t="str">
            <v>USD</v>
          </cell>
        </row>
        <row r="112">
          <cell r="E112" t="str">
            <v>218</v>
          </cell>
          <cell r="F112" t="str">
            <v>USD</v>
          </cell>
        </row>
        <row r="113">
          <cell r="E113" t="str">
            <v>219</v>
          </cell>
          <cell r="F113" t="str">
            <v>USD</v>
          </cell>
        </row>
        <row r="114">
          <cell r="E114" t="str">
            <v>220</v>
          </cell>
          <cell r="F114" t="str">
            <v>USD</v>
          </cell>
        </row>
        <row r="115">
          <cell r="E115" t="str">
            <v>221</v>
          </cell>
          <cell r="F115" t="str">
            <v>SGD</v>
          </cell>
        </row>
        <row r="116">
          <cell r="E116" t="str">
            <v>222</v>
          </cell>
          <cell r="F116" t="str">
            <v>CNY</v>
          </cell>
        </row>
        <row r="117">
          <cell r="E117" t="str">
            <v>223</v>
          </cell>
          <cell r="F117" t="str">
            <v>USD</v>
          </cell>
        </row>
        <row r="118">
          <cell r="E118" t="str">
            <v>225</v>
          </cell>
          <cell r="F118" t="str">
            <v>USD</v>
          </cell>
        </row>
        <row r="119">
          <cell r="E119" t="str">
            <v>226</v>
          </cell>
          <cell r="F119" t="str">
            <v>USD</v>
          </cell>
        </row>
        <row r="120">
          <cell r="E120" t="str">
            <v>227</v>
          </cell>
          <cell r="F120" t="str">
            <v>USD</v>
          </cell>
        </row>
        <row r="121">
          <cell r="E121" t="str">
            <v>228</v>
          </cell>
          <cell r="F121" t="str">
            <v>USD</v>
          </cell>
        </row>
        <row r="122">
          <cell r="E122" t="str">
            <v>229</v>
          </cell>
          <cell r="F122" t="str">
            <v>CAD</v>
          </cell>
        </row>
        <row r="123">
          <cell r="E123" t="str">
            <v>230</v>
          </cell>
          <cell r="F123" t="str">
            <v>CAD</v>
          </cell>
        </row>
        <row r="124">
          <cell r="E124" t="str">
            <v>231</v>
          </cell>
          <cell r="F124" t="str">
            <v>CAD</v>
          </cell>
        </row>
        <row r="125">
          <cell r="E125" t="str">
            <v>232</v>
          </cell>
          <cell r="F125" t="str">
            <v>CAD</v>
          </cell>
        </row>
        <row r="126">
          <cell r="E126" t="str">
            <v>233</v>
          </cell>
          <cell r="F126" t="str">
            <v>CAD</v>
          </cell>
        </row>
        <row r="127">
          <cell r="E127" t="str">
            <v>234</v>
          </cell>
          <cell r="F127" t="str">
            <v>CAD</v>
          </cell>
        </row>
        <row r="128">
          <cell r="E128" t="str">
            <v>235</v>
          </cell>
          <cell r="F128" t="str">
            <v>CAD</v>
          </cell>
        </row>
        <row r="129">
          <cell r="E129" t="str">
            <v>237</v>
          </cell>
          <cell r="F129" t="str">
            <v>USD</v>
          </cell>
        </row>
        <row r="130">
          <cell r="E130" t="str">
            <v>238</v>
          </cell>
          <cell r="F130" t="str">
            <v>USD</v>
          </cell>
        </row>
        <row r="131">
          <cell r="E131" t="str">
            <v>240</v>
          </cell>
          <cell r="F131" t="str">
            <v>USD</v>
          </cell>
        </row>
        <row r="132">
          <cell r="E132" t="str">
            <v>250</v>
          </cell>
          <cell r="F132" t="str">
            <v>CAD</v>
          </cell>
        </row>
        <row r="133">
          <cell r="E133" t="str">
            <v>251</v>
          </cell>
          <cell r="F133" t="str">
            <v>USD</v>
          </cell>
        </row>
        <row r="134">
          <cell r="E134" t="str">
            <v>252</v>
          </cell>
          <cell r="F134" t="str">
            <v>CAD</v>
          </cell>
        </row>
        <row r="135">
          <cell r="E135" t="str">
            <v>253</v>
          </cell>
          <cell r="F135" t="str">
            <v>CAD</v>
          </cell>
        </row>
        <row r="136">
          <cell r="E136" t="str">
            <v>254</v>
          </cell>
          <cell r="F136" t="str">
            <v>CAD</v>
          </cell>
        </row>
        <row r="137">
          <cell r="E137" t="str">
            <v>260</v>
          </cell>
          <cell r="F137" t="str">
            <v>USD</v>
          </cell>
        </row>
        <row r="138">
          <cell r="E138" t="str">
            <v>261</v>
          </cell>
          <cell r="F138" t="str">
            <v>USD</v>
          </cell>
        </row>
        <row r="139">
          <cell r="E139" t="str">
            <v>262</v>
          </cell>
          <cell r="F139" t="str">
            <v>USD</v>
          </cell>
        </row>
        <row r="140">
          <cell r="E140" t="str">
            <v>263</v>
          </cell>
          <cell r="F140" t="str">
            <v>CHF</v>
          </cell>
        </row>
        <row r="141">
          <cell r="E141" t="str">
            <v>301</v>
          </cell>
          <cell r="F141" t="str">
            <v>USD</v>
          </cell>
        </row>
        <row r="142">
          <cell r="E142" t="str">
            <v>302</v>
          </cell>
          <cell r="F142" t="str">
            <v>USD</v>
          </cell>
        </row>
        <row r="143">
          <cell r="E143" t="str">
            <v>303</v>
          </cell>
          <cell r="F143" t="str">
            <v>THB</v>
          </cell>
        </row>
        <row r="144">
          <cell r="E144" t="str">
            <v>304</v>
          </cell>
          <cell r="F144" t="str">
            <v>USD</v>
          </cell>
        </row>
        <row r="145">
          <cell r="E145" t="str">
            <v>305</v>
          </cell>
          <cell r="F145" t="str">
            <v>USD</v>
          </cell>
        </row>
        <row r="146">
          <cell r="E146" t="str">
            <v>306</v>
          </cell>
          <cell r="F146" t="str">
            <v>USD</v>
          </cell>
        </row>
        <row r="147">
          <cell r="E147" t="str">
            <v>308</v>
          </cell>
          <cell r="F147" t="str">
            <v>CAD</v>
          </cell>
        </row>
        <row r="148">
          <cell r="E148" t="str">
            <v>309</v>
          </cell>
          <cell r="F148" t="str">
            <v>GBP</v>
          </cell>
        </row>
        <row r="149">
          <cell r="E149" t="str">
            <v>310</v>
          </cell>
          <cell r="F149" t="str">
            <v>JPY</v>
          </cell>
        </row>
        <row r="150">
          <cell r="E150" t="str">
            <v>311</v>
          </cell>
          <cell r="F150" t="str">
            <v>USD</v>
          </cell>
        </row>
        <row r="151">
          <cell r="E151" t="str">
            <v>312</v>
          </cell>
          <cell r="F151" t="str">
            <v>USD</v>
          </cell>
        </row>
        <row r="152">
          <cell r="E152" t="str">
            <v>313</v>
          </cell>
          <cell r="F152" t="str">
            <v>USD</v>
          </cell>
        </row>
        <row r="153">
          <cell r="E153" t="str">
            <v>316</v>
          </cell>
          <cell r="F153" t="str">
            <v>USD</v>
          </cell>
        </row>
        <row r="154">
          <cell r="E154" t="str">
            <v>317</v>
          </cell>
          <cell r="F154" t="str">
            <v>CAD</v>
          </cell>
        </row>
        <row r="155">
          <cell r="E155" t="str">
            <v>320</v>
          </cell>
          <cell r="F155" t="str">
            <v>USD</v>
          </cell>
        </row>
        <row r="156">
          <cell r="E156" t="str">
            <v>321</v>
          </cell>
          <cell r="F156" t="str">
            <v>CAD</v>
          </cell>
        </row>
        <row r="157">
          <cell r="E157" t="str">
            <v>322</v>
          </cell>
          <cell r="F157" t="str">
            <v>USD</v>
          </cell>
        </row>
        <row r="158">
          <cell r="E158" t="str">
            <v>323</v>
          </cell>
          <cell r="F158" t="str">
            <v>CHF</v>
          </cell>
        </row>
        <row r="159">
          <cell r="E159" t="str">
            <v>324</v>
          </cell>
          <cell r="F159" t="str">
            <v>DKK</v>
          </cell>
        </row>
        <row r="160">
          <cell r="E160" t="str">
            <v>324</v>
          </cell>
          <cell r="F160" t="str">
            <v>EUR</v>
          </cell>
        </row>
        <row r="161">
          <cell r="E161" t="str">
            <v>326</v>
          </cell>
          <cell r="F161" t="str">
            <v>USD</v>
          </cell>
        </row>
        <row r="162">
          <cell r="E162" t="str">
            <v>327</v>
          </cell>
          <cell r="F162" t="str">
            <v>GBP</v>
          </cell>
        </row>
        <row r="163">
          <cell r="E163" t="str">
            <v>328</v>
          </cell>
          <cell r="F163" t="str">
            <v>USD</v>
          </cell>
        </row>
        <row r="164">
          <cell r="E164" t="str">
            <v>330</v>
          </cell>
          <cell r="F164" t="str">
            <v>USD</v>
          </cell>
        </row>
        <row r="165">
          <cell r="E165" t="str">
            <v>331</v>
          </cell>
          <cell r="F165" t="str">
            <v>USD</v>
          </cell>
        </row>
        <row r="166">
          <cell r="E166" t="str">
            <v>332</v>
          </cell>
          <cell r="F166" t="str">
            <v>USD</v>
          </cell>
        </row>
        <row r="167">
          <cell r="E167" t="str">
            <v>333</v>
          </cell>
          <cell r="F167" t="str">
            <v>TWD</v>
          </cell>
        </row>
        <row r="168">
          <cell r="E168" t="str">
            <v>334</v>
          </cell>
          <cell r="F168" t="str">
            <v>USD</v>
          </cell>
        </row>
        <row r="169">
          <cell r="E169" t="str">
            <v>335</v>
          </cell>
          <cell r="F169" t="str">
            <v>GBP</v>
          </cell>
        </row>
        <row r="170">
          <cell r="E170" t="str">
            <v>336</v>
          </cell>
          <cell r="F170" t="str">
            <v>USD</v>
          </cell>
        </row>
        <row r="171">
          <cell r="E171" t="str">
            <v>337</v>
          </cell>
          <cell r="F171" t="str">
            <v>USD</v>
          </cell>
        </row>
        <row r="172">
          <cell r="E172" t="str">
            <v>338</v>
          </cell>
          <cell r="F172" t="str">
            <v>USD</v>
          </cell>
        </row>
        <row r="173">
          <cell r="E173" t="str">
            <v>339</v>
          </cell>
          <cell r="F173" t="str">
            <v>USD</v>
          </cell>
        </row>
        <row r="174">
          <cell r="E174" t="str">
            <v>340</v>
          </cell>
          <cell r="F174" t="str">
            <v>EUR</v>
          </cell>
        </row>
        <row r="175">
          <cell r="E175" t="str">
            <v>341</v>
          </cell>
          <cell r="F175" t="str">
            <v>EUR</v>
          </cell>
        </row>
        <row r="176">
          <cell r="E176" t="str">
            <v>342</v>
          </cell>
          <cell r="F176" t="str">
            <v>GBP</v>
          </cell>
        </row>
        <row r="177">
          <cell r="E177" t="str">
            <v>343</v>
          </cell>
          <cell r="F177" t="str">
            <v>EUR</v>
          </cell>
        </row>
        <row r="178">
          <cell r="E178" t="str">
            <v>344</v>
          </cell>
          <cell r="F178" t="str">
            <v>GBP</v>
          </cell>
        </row>
        <row r="179">
          <cell r="E179" t="str">
            <v>345</v>
          </cell>
          <cell r="F179" t="str">
            <v>GBP</v>
          </cell>
        </row>
        <row r="180">
          <cell r="E180" t="str">
            <v>346</v>
          </cell>
          <cell r="F180" t="str">
            <v>GBP</v>
          </cell>
        </row>
        <row r="181">
          <cell r="E181" t="str">
            <v>347</v>
          </cell>
          <cell r="F181" t="str">
            <v>EUR</v>
          </cell>
        </row>
        <row r="182">
          <cell r="E182" t="str">
            <v>348</v>
          </cell>
          <cell r="F182" t="str">
            <v>GBP</v>
          </cell>
        </row>
        <row r="183">
          <cell r="E183" t="str">
            <v>349</v>
          </cell>
          <cell r="F183" t="str">
            <v>PLN</v>
          </cell>
        </row>
        <row r="184">
          <cell r="E184" t="str">
            <v>350</v>
          </cell>
          <cell r="F184" t="str">
            <v>CZK</v>
          </cell>
        </row>
        <row r="185">
          <cell r="E185" t="str">
            <v>351</v>
          </cell>
          <cell r="F185" t="str">
            <v>GBP</v>
          </cell>
        </row>
        <row r="186">
          <cell r="E186" t="str">
            <v>352</v>
          </cell>
          <cell r="F186" t="str">
            <v>DKK</v>
          </cell>
        </row>
        <row r="187">
          <cell r="E187" t="str">
            <v>354</v>
          </cell>
          <cell r="F187" t="str">
            <v>SEK</v>
          </cell>
        </row>
        <row r="188">
          <cell r="E188" t="str">
            <v>356</v>
          </cell>
          <cell r="F188" t="str">
            <v>EUR</v>
          </cell>
        </row>
        <row r="189">
          <cell r="E189" t="str">
            <v>357</v>
          </cell>
          <cell r="F189" t="str">
            <v>PLN</v>
          </cell>
        </row>
        <row r="190">
          <cell r="E190" t="str">
            <v>358</v>
          </cell>
          <cell r="F190" t="str">
            <v>EUR</v>
          </cell>
        </row>
        <row r="191">
          <cell r="E191" t="str">
            <v>359</v>
          </cell>
          <cell r="F191" t="str">
            <v>EUR</v>
          </cell>
        </row>
        <row r="192">
          <cell r="E192" t="str">
            <v>360</v>
          </cell>
          <cell r="F192" t="str">
            <v>COP</v>
          </cell>
        </row>
        <row r="193">
          <cell r="E193" t="str">
            <v>361</v>
          </cell>
          <cell r="F193" t="str">
            <v>USD</v>
          </cell>
        </row>
        <row r="194">
          <cell r="E194" t="str">
            <v>362</v>
          </cell>
          <cell r="F194" t="str">
            <v>MXP</v>
          </cell>
        </row>
        <row r="195">
          <cell r="E195" t="str">
            <v>363</v>
          </cell>
          <cell r="F195" t="str">
            <v>MXP</v>
          </cell>
        </row>
        <row r="196">
          <cell r="E196" t="str">
            <v>363</v>
          </cell>
          <cell r="F196" t="str">
            <v>USD</v>
          </cell>
        </row>
        <row r="197">
          <cell r="E197" t="str">
            <v>364</v>
          </cell>
          <cell r="F197" t="str">
            <v>EUR</v>
          </cell>
        </row>
        <row r="198">
          <cell r="E198" t="str">
            <v>365</v>
          </cell>
          <cell r="F198" t="str">
            <v>MXP</v>
          </cell>
        </row>
        <row r="199">
          <cell r="E199" t="str">
            <v>366</v>
          </cell>
          <cell r="F199" t="str">
            <v>CAD</v>
          </cell>
        </row>
        <row r="200">
          <cell r="E200" t="str">
            <v>367</v>
          </cell>
          <cell r="F200" t="str">
            <v>EUR</v>
          </cell>
        </row>
        <row r="201">
          <cell r="E201" t="str">
            <v>370</v>
          </cell>
          <cell r="F201" t="str">
            <v>USD</v>
          </cell>
        </row>
        <row r="202">
          <cell r="E202" t="str">
            <v>371</v>
          </cell>
          <cell r="F202" t="str">
            <v>CNY</v>
          </cell>
        </row>
        <row r="203">
          <cell r="E203" t="str">
            <v>372</v>
          </cell>
          <cell r="F203" t="str">
            <v>USD</v>
          </cell>
        </row>
        <row r="204">
          <cell r="E204" t="str">
            <v>373</v>
          </cell>
          <cell r="F204" t="str">
            <v>GBP</v>
          </cell>
        </row>
        <row r="205">
          <cell r="E205" t="str">
            <v>374</v>
          </cell>
          <cell r="F205" t="str">
            <v>CNY</v>
          </cell>
        </row>
        <row r="206">
          <cell r="E206" t="str">
            <v>375</v>
          </cell>
          <cell r="F206" t="str">
            <v>USD</v>
          </cell>
        </row>
        <row r="207">
          <cell r="E207" t="str">
            <v>376</v>
          </cell>
          <cell r="F207" t="str">
            <v>USD</v>
          </cell>
        </row>
        <row r="208">
          <cell r="E208" t="str">
            <v>377</v>
          </cell>
          <cell r="F208" t="str">
            <v>USD</v>
          </cell>
        </row>
        <row r="209">
          <cell r="E209" t="str">
            <v>378</v>
          </cell>
          <cell r="F209" t="str">
            <v>USD</v>
          </cell>
        </row>
        <row r="210">
          <cell r="E210" t="str">
            <v>379</v>
          </cell>
          <cell r="F210" t="str">
            <v>USD</v>
          </cell>
        </row>
        <row r="211">
          <cell r="E211" t="str">
            <v>380</v>
          </cell>
          <cell r="F211" t="str">
            <v>USD</v>
          </cell>
        </row>
        <row r="212">
          <cell r="E212" t="str">
            <v>381</v>
          </cell>
          <cell r="F212" t="str">
            <v>ZAR</v>
          </cell>
        </row>
        <row r="213">
          <cell r="E213" t="str">
            <v>382</v>
          </cell>
          <cell r="F213" t="str">
            <v>CAD</v>
          </cell>
        </row>
        <row r="214">
          <cell r="E214" t="str">
            <v>383</v>
          </cell>
          <cell r="F214" t="str">
            <v>INR</v>
          </cell>
        </row>
        <row r="215">
          <cell r="E215" t="str">
            <v>384</v>
          </cell>
          <cell r="F215" t="str">
            <v>CNY</v>
          </cell>
        </row>
        <row r="216">
          <cell r="E216" t="str">
            <v>385</v>
          </cell>
          <cell r="F216" t="str">
            <v>INR</v>
          </cell>
        </row>
        <row r="217">
          <cell r="E217" t="str">
            <v>386</v>
          </cell>
          <cell r="F217" t="str">
            <v>CNY</v>
          </cell>
        </row>
        <row r="218">
          <cell r="E218" t="str">
            <v>387</v>
          </cell>
          <cell r="F218" t="str">
            <v>USD</v>
          </cell>
        </row>
        <row r="219">
          <cell r="E219" t="str">
            <v>388</v>
          </cell>
          <cell r="F219" t="str">
            <v>INR</v>
          </cell>
        </row>
        <row r="220">
          <cell r="E220" t="str">
            <v>389</v>
          </cell>
          <cell r="F220" t="str">
            <v>TWD</v>
          </cell>
        </row>
        <row r="221">
          <cell r="E221" t="str">
            <v>390</v>
          </cell>
          <cell r="F221" t="str">
            <v>NZD</v>
          </cell>
        </row>
        <row r="222">
          <cell r="E222" t="str">
            <v>391</v>
          </cell>
          <cell r="F222" t="str">
            <v>SGD</v>
          </cell>
        </row>
        <row r="223">
          <cell r="E223" t="str">
            <v>392</v>
          </cell>
          <cell r="F223" t="str">
            <v>HKD</v>
          </cell>
        </row>
        <row r="224">
          <cell r="E224" t="str">
            <v>393</v>
          </cell>
          <cell r="F224" t="str">
            <v>TWD</v>
          </cell>
        </row>
        <row r="225">
          <cell r="E225" t="str">
            <v>394</v>
          </cell>
          <cell r="F225" t="str">
            <v>THB</v>
          </cell>
        </row>
        <row r="226">
          <cell r="E226" t="str">
            <v>395</v>
          </cell>
          <cell r="F226" t="str">
            <v>TWD</v>
          </cell>
        </row>
        <row r="227">
          <cell r="E227" t="str">
            <v>396</v>
          </cell>
          <cell r="F227" t="str">
            <v>MYR</v>
          </cell>
        </row>
        <row r="228">
          <cell r="E228" t="str">
            <v>397</v>
          </cell>
          <cell r="F228" t="str">
            <v>JPY</v>
          </cell>
        </row>
        <row r="229">
          <cell r="E229" t="str">
            <v>398</v>
          </cell>
          <cell r="F229" t="str">
            <v>PHP</v>
          </cell>
        </row>
        <row r="230">
          <cell r="E230" t="str">
            <v>399</v>
          </cell>
          <cell r="F230" t="str">
            <v>AUD</v>
          </cell>
        </row>
        <row r="231">
          <cell r="E231" t="str">
            <v>401</v>
          </cell>
          <cell r="F231" t="str">
            <v>CHF</v>
          </cell>
        </row>
        <row r="232">
          <cell r="E232" t="str">
            <v>403</v>
          </cell>
          <cell r="F232" t="str">
            <v>EUR</v>
          </cell>
        </row>
        <row r="233">
          <cell r="E233" t="str">
            <v>404</v>
          </cell>
          <cell r="F233" t="str">
            <v>CHF</v>
          </cell>
        </row>
        <row r="234">
          <cell r="E234" t="str">
            <v>405</v>
          </cell>
          <cell r="F234" t="str">
            <v>CHF</v>
          </cell>
        </row>
        <row r="235">
          <cell r="E235" t="str">
            <v>406</v>
          </cell>
          <cell r="F235" t="str">
            <v>GBP</v>
          </cell>
        </row>
        <row r="236">
          <cell r="E236" t="str">
            <v>407</v>
          </cell>
          <cell r="F236" t="str">
            <v>GBP</v>
          </cell>
        </row>
        <row r="237">
          <cell r="E237" t="str">
            <v>408</v>
          </cell>
          <cell r="F237" t="str">
            <v>GBP</v>
          </cell>
        </row>
        <row r="238">
          <cell r="E238" t="str">
            <v>409</v>
          </cell>
          <cell r="F238" t="str">
            <v>GBP</v>
          </cell>
        </row>
        <row r="239">
          <cell r="E239" t="str">
            <v>410</v>
          </cell>
          <cell r="F239" t="str">
            <v>GBP</v>
          </cell>
        </row>
        <row r="240">
          <cell r="E240" t="str">
            <v>411</v>
          </cell>
          <cell r="F240" t="str">
            <v>GBP</v>
          </cell>
        </row>
        <row r="241">
          <cell r="E241" t="str">
            <v>412</v>
          </cell>
          <cell r="F241" t="str">
            <v>GBP</v>
          </cell>
        </row>
        <row r="242">
          <cell r="E242" t="str">
            <v>413</v>
          </cell>
          <cell r="F242" t="str">
            <v>GBP</v>
          </cell>
        </row>
        <row r="243">
          <cell r="E243" t="str">
            <v>414</v>
          </cell>
          <cell r="F243" t="str">
            <v>EUR</v>
          </cell>
        </row>
        <row r="244">
          <cell r="E244" t="str">
            <v>415</v>
          </cell>
          <cell r="F244" t="str">
            <v>EUR</v>
          </cell>
        </row>
        <row r="245">
          <cell r="E245" t="str">
            <v>416</v>
          </cell>
          <cell r="F245" t="str">
            <v>EUR</v>
          </cell>
        </row>
        <row r="246">
          <cell r="E246" t="str">
            <v>417</v>
          </cell>
          <cell r="F246" t="str">
            <v>EUR</v>
          </cell>
        </row>
        <row r="247">
          <cell r="E247" t="str">
            <v>418</v>
          </cell>
          <cell r="F247" t="str">
            <v>EUR</v>
          </cell>
        </row>
        <row r="248">
          <cell r="E248" t="str">
            <v>419</v>
          </cell>
          <cell r="F248" t="str">
            <v>EUR</v>
          </cell>
        </row>
        <row r="249">
          <cell r="E249" t="str">
            <v>420</v>
          </cell>
          <cell r="F249" t="str">
            <v>EUR</v>
          </cell>
        </row>
        <row r="250">
          <cell r="E250" t="str">
            <v>421</v>
          </cell>
          <cell r="F250" t="str">
            <v>EUR</v>
          </cell>
        </row>
        <row r="251">
          <cell r="E251" t="str">
            <v>422</v>
          </cell>
          <cell r="F251" t="str">
            <v>EUR</v>
          </cell>
        </row>
        <row r="252">
          <cell r="E252" t="str">
            <v>424</v>
          </cell>
          <cell r="F252" t="str">
            <v>EUR</v>
          </cell>
        </row>
        <row r="253">
          <cell r="E253" t="str">
            <v>425</v>
          </cell>
          <cell r="F253" t="str">
            <v>EUR</v>
          </cell>
        </row>
        <row r="254">
          <cell r="E254" t="str">
            <v>426</v>
          </cell>
          <cell r="F254" t="str">
            <v>EUR</v>
          </cell>
        </row>
        <row r="255">
          <cell r="E255" t="str">
            <v>427</v>
          </cell>
          <cell r="F255" t="str">
            <v>EUR</v>
          </cell>
        </row>
        <row r="256">
          <cell r="E256" t="str">
            <v>428</v>
          </cell>
          <cell r="F256" t="str">
            <v>EUR</v>
          </cell>
        </row>
        <row r="257">
          <cell r="E257" t="str">
            <v>429</v>
          </cell>
          <cell r="F257" t="str">
            <v>CHF</v>
          </cell>
        </row>
        <row r="258">
          <cell r="E258" t="str">
            <v>430</v>
          </cell>
          <cell r="F258" t="str">
            <v>EUR</v>
          </cell>
        </row>
        <row r="259">
          <cell r="E259" t="str">
            <v>431</v>
          </cell>
          <cell r="F259" t="str">
            <v>EUR</v>
          </cell>
        </row>
        <row r="260">
          <cell r="E260" t="str">
            <v>432</v>
          </cell>
          <cell r="F260" t="str">
            <v>GBP</v>
          </cell>
        </row>
        <row r="261">
          <cell r="E261" t="str">
            <v>433</v>
          </cell>
          <cell r="F261" t="str">
            <v>GBP</v>
          </cell>
        </row>
        <row r="262">
          <cell r="E262" t="str">
            <v>434</v>
          </cell>
          <cell r="F262" t="str">
            <v>EUR</v>
          </cell>
        </row>
        <row r="263">
          <cell r="E263" t="str">
            <v>435</v>
          </cell>
          <cell r="F263" t="str">
            <v>EUR</v>
          </cell>
        </row>
        <row r="264">
          <cell r="E264" t="str">
            <v>436</v>
          </cell>
          <cell r="F264" t="str">
            <v>EUR</v>
          </cell>
        </row>
        <row r="265">
          <cell r="E265" t="str">
            <v>437</v>
          </cell>
          <cell r="F265" t="str">
            <v>EUR</v>
          </cell>
        </row>
        <row r="266">
          <cell r="E266" t="str">
            <v>438</v>
          </cell>
          <cell r="F266" t="str">
            <v>EUR</v>
          </cell>
        </row>
        <row r="267">
          <cell r="E267" t="str">
            <v>439</v>
          </cell>
          <cell r="F267" t="str">
            <v>EUR</v>
          </cell>
        </row>
        <row r="268">
          <cell r="E268" t="str">
            <v>440</v>
          </cell>
          <cell r="F268" t="str">
            <v>EUR</v>
          </cell>
        </row>
        <row r="269">
          <cell r="E269" t="str">
            <v>441</v>
          </cell>
          <cell r="F269" t="str">
            <v>EUR</v>
          </cell>
        </row>
        <row r="270">
          <cell r="E270" t="str">
            <v>442</v>
          </cell>
          <cell r="F270" t="str">
            <v>CHF</v>
          </cell>
        </row>
        <row r="271">
          <cell r="E271" t="str">
            <v>443</v>
          </cell>
          <cell r="F271" t="str">
            <v>EUR</v>
          </cell>
        </row>
        <row r="272">
          <cell r="E272" t="str">
            <v>444</v>
          </cell>
          <cell r="F272" t="str">
            <v>DKK</v>
          </cell>
        </row>
        <row r="273">
          <cell r="E273" t="str">
            <v>445</v>
          </cell>
          <cell r="F273" t="str">
            <v>EUR</v>
          </cell>
        </row>
        <row r="274">
          <cell r="E274" t="str">
            <v>449</v>
          </cell>
          <cell r="F274" t="str">
            <v>GBP</v>
          </cell>
        </row>
        <row r="275">
          <cell r="E275" t="str">
            <v>450</v>
          </cell>
          <cell r="F275" t="str">
            <v>GBP</v>
          </cell>
        </row>
        <row r="276">
          <cell r="E276" t="str">
            <v>451</v>
          </cell>
          <cell r="F276" t="str">
            <v>USD</v>
          </cell>
        </row>
        <row r="277">
          <cell r="E277" t="str">
            <v>452</v>
          </cell>
          <cell r="F277" t="str">
            <v>EUR</v>
          </cell>
        </row>
        <row r="278">
          <cell r="E278" t="str">
            <v>453</v>
          </cell>
          <cell r="F278" t="str">
            <v>ZAR</v>
          </cell>
        </row>
        <row r="279">
          <cell r="E279" t="str">
            <v>454</v>
          </cell>
          <cell r="F279" t="str">
            <v>ZAR</v>
          </cell>
        </row>
        <row r="280">
          <cell r="E280" t="str">
            <v>455</v>
          </cell>
          <cell r="F280" t="str">
            <v>EUR</v>
          </cell>
        </row>
        <row r="281">
          <cell r="E281" t="str">
            <v>456</v>
          </cell>
          <cell r="F281" t="str">
            <v>GBP</v>
          </cell>
        </row>
        <row r="282">
          <cell r="E282" t="str">
            <v>457</v>
          </cell>
          <cell r="F282" t="str">
            <v>GBP</v>
          </cell>
        </row>
        <row r="283">
          <cell r="E283" t="str">
            <v>458</v>
          </cell>
          <cell r="F283" t="str">
            <v>GBP</v>
          </cell>
        </row>
        <row r="284">
          <cell r="E284" t="str">
            <v>459</v>
          </cell>
          <cell r="F284" t="str">
            <v>GBP</v>
          </cell>
        </row>
        <row r="285">
          <cell r="E285" t="str">
            <v>460</v>
          </cell>
          <cell r="F285" t="str">
            <v>GBP</v>
          </cell>
        </row>
        <row r="286">
          <cell r="E286" t="str">
            <v>461</v>
          </cell>
          <cell r="F286" t="str">
            <v>GBP</v>
          </cell>
        </row>
        <row r="287">
          <cell r="E287" t="str">
            <v>462</v>
          </cell>
          <cell r="F287" t="str">
            <v>GBP</v>
          </cell>
        </row>
        <row r="288">
          <cell r="E288" t="str">
            <v>490</v>
          </cell>
          <cell r="F288" t="str">
            <v>GBP</v>
          </cell>
        </row>
        <row r="289">
          <cell r="E289" t="str">
            <v>493</v>
          </cell>
          <cell r="F289" t="str">
            <v>CHF</v>
          </cell>
        </row>
        <row r="290">
          <cell r="E290" t="str">
            <v>493</v>
          </cell>
          <cell r="F290" t="str">
            <v>GBP</v>
          </cell>
        </row>
        <row r="291">
          <cell r="E291" t="str">
            <v>496</v>
          </cell>
          <cell r="F291" t="str">
            <v>EUR</v>
          </cell>
        </row>
        <row r="292">
          <cell r="E292" t="str">
            <v>497</v>
          </cell>
          <cell r="F292" t="str">
            <v>USD</v>
          </cell>
        </row>
        <row r="293">
          <cell r="E293" t="str">
            <v>498</v>
          </cell>
          <cell r="F293" t="str">
            <v>EUR</v>
          </cell>
        </row>
        <row r="294">
          <cell r="E294" t="str">
            <v>499</v>
          </cell>
          <cell r="F294" t="str">
            <v>CHF</v>
          </cell>
        </row>
        <row r="295">
          <cell r="E295" t="str">
            <v>545</v>
          </cell>
          <cell r="F295" t="str">
            <v>USD</v>
          </cell>
        </row>
        <row r="296">
          <cell r="E296" t="str">
            <v>547</v>
          </cell>
          <cell r="F296" t="str">
            <v>USD</v>
          </cell>
        </row>
        <row r="297">
          <cell r="E297" t="str">
            <v>549</v>
          </cell>
          <cell r="F297" t="str">
            <v>USD</v>
          </cell>
        </row>
        <row r="298">
          <cell r="E298" t="str">
            <v>551</v>
          </cell>
          <cell r="F298" t="str">
            <v>USD</v>
          </cell>
        </row>
        <row r="299">
          <cell r="E299" t="str">
            <v>552</v>
          </cell>
          <cell r="F299" t="str">
            <v>USD</v>
          </cell>
        </row>
        <row r="300">
          <cell r="E300" t="str">
            <v>554</v>
          </cell>
          <cell r="F300" t="str">
            <v>USD</v>
          </cell>
        </row>
        <row r="301">
          <cell r="E301" t="str">
            <v>555</v>
          </cell>
          <cell r="F301" t="str">
            <v>USD</v>
          </cell>
        </row>
        <row r="302">
          <cell r="E302" t="str">
            <v>556</v>
          </cell>
          <cell r="F302" t="str">
            <v>USD</v>
          </cell>
        </row>
        <row r="303">
          <cell r="E303" t="str">
            <v>561</v>
          </cell>
          <cell r="F303" t="str">
            <v>USD</v>
          </cell>
        </row>
        <row r="304">
          <cell r="E304" t="str">
            <v>577</v>
          </cell>
          <cell r="F304" t="str">
            <v>USD</v>
          </cell>
        </row>
        <row r="305">
          <cell r="E305" t="str">
            <v>579</v>
          </cell>
          <cell r="F305" t="str">
            <v>USD</v>
          </cell>
        </row>
        <row r="306">
          <cell r="E306" t="str">
            <v>580</v>
          </cell>
          <cell r="F306" t="str">
            <v>USD</v>
          </cell>
        </row>
        <row r="307">
          <cell r="E307" t="str">
            <v>581</v>
          </cell>
          <cell r="F307" t="str">
            <v>USD</v>
          </cell>
        </row>
        <row r="308">
          <cell r="E308" t="str">
            <v>582</v>
          </cell>
          <cell r="F308" t="str">
            <v>USD</v>
          </cell>
        </row>
        <row r="309">
          <cell r="E309" t="str">
            <v>583</v>
          </cell>
          <cell r="F309" t="str">
            <v>USD</v>
          </cell>
        </row>
        <row r="310">
          <cell r="E310" t="str">
            <v>637</v>
          </cell>
          <cell r="F310" t="str">
            <v>USD</v>
          </cell>
        </row>
        <row r="311">
          <cell r="E311" t="str">
            <v>641</v>
          </cell>
          <cell r="F311" t="str">
            <v>EUR</v>
          </cell>
        </row>
        <row r="312">
          <cell r="E312" t="str">
            <v>642</v>
          </cell>
          <cell r="F312" t="str">
            <v>GBP</v>
          </cell>
        </row>
        <row r="313">
          <cell r="E313" t="str">
            <v>643</v>
          </cell>
          <cell r="F313" t="str">
            <v>EUR</v>
          </cell>
        </row>
        <row r="314">
          <cell r="E314" t="str">
            <v>644</v>
          </cell>
          <cell r="F314" t="str">
            <v>GBP</v>
          </cell>
        </row>
        <row r="315">
          <cell r="E315" t="str">
            <v>648</v>
          </cell>
          <cell r="F315" t="str">
            <v>GBP</v>
          </cell>
        </row>
        <row r="316">
          <cell r="E316" t="str">
            <v>650</v>
          </cell>
          <cell r="F316" t="str">
            <v>CZK</v>
          </cell>
        </row>
        <row r="317">
          <cell r="E317" t="str">
            <v>657</v>
          </cell>
          <cell r="F317" t="str">
            <v>PLN</v>
          </cell>
        </row>
        <row r="318">
          <cell r="E318" t="str">
            <v>664</v>
          </cell>
          <cell r="F318" t="str">
            <v>EUR</v>
          </cell>
        </row>
        <row r="319">
          <cell r="E319" t="str">
            <v>665</v>
          </cell>
          <cell r="F319" t="str">
            <v>EUR</v>
          </cell>
        </row>
        <row r="320">
          <cell r="E320" t="str">
            <v>671</v>
          </cell>
          <cell r="F320" t="str">
            <v>EUR</v>
          </cell>
        </row>
        <row r="321">
          <cell r="E321" t="str">
            <v>688</v>
          </cell>
          <cell r="F321" t="str">
            <v>PLN</v>
          </cell>
        </row>
        <row r="322">
          <cell r="E322" t="str">
            <v>700</v>
          </cell>
          <cell r="F322" t="str">
            <v>USD</v>
          </cell>
        </row>
        <row r="323">
          <cell r="E323" t="str">
            <v>701</v>
          </cell>
          <cell r="F323" t="str">
            <v>USD</v>
          </cell>
        </row>
        <row r="324">
          <cell r="E324" t="str">
            <v>703</v>
          </cell>
          <cell r="F324" t="str">
            <v>USD</v>
          </cell>
        </row>
        <row r="325">
          <cell r="E325" t="str">
            <v>704</v>
          </cell>
          <cell r="F325" t="str">
            <v>USD</v>
          </cell>
        </row>
        <row r="326">
          <cell r="E326" t="str">
            <v>705</v>
          </cell>
          <cell r="F326" t="str">
            <v>USD</v>
          </cell>
        </row>
        <row r="327">
          <cell r="E327" t="str">
            <v>706</v>
          </cell>
          <cell r="F327" t="str">
            <v>USD</v>
          </cell>
        </row>
        <row r="328">
          <cell r="E328" t="str">
            <v>707</v>
          </cell>
          <cell r="F328" t="str">
            <v>USD</v>
          </cell>
        </row>
        <row r="329">
          <cell r="E329" t="str">
            <v>708</v>
          </cell>
          <cell r="F329" t="str">
            <v>USD</v>
          </cell>
        </row>
        <row r="330">
          <cell r="E330" t="str">
            <v>709</v>
          </cell>
          <cell r="F330" t="str">
            <v>USD</v>
          </cell>
        </row>
        <row r="331">
          <cell r="E331" t="str">
            <v>710</v>
          </cell>
          <cell r="F331" t="str">
            <v>USD</v>
          </cell>
        </row>
        <row r="332">
          <cell r="E332" t="str">
            <v>711</v>
          </cell>
          <cell r="F332" t="str">
            <v>USD</v>
          </cell>
        </row>
        <row r="333">
          <cell r="E333" t="str">
            <v>712</v>
          </cell>
          <cell r="F333" t="str">
            <v>EUR</v>
          </cell>
        </row>
        <row r="334">
          <cell r="E334" t="str">
            <v>713</v>
          </cell>
          <cell r="F334" t="str">
            <v>EUR</v>
          </cell>
        </row>
        <row r="335">
          <cell r="E335" t="str">
            <v>714</v>
          </cell>
          <cell r="F335" t="str">
            <v>EUR</v>
          </cell>
        </row>
        <row r="336">
          <cell r="E336" t="str">
            <v>715</v>
          </cell>
          <cell r="F336" t="str">
            <v>USD</v>
          </cell>
        </row>
        <row r="337">
          <cell r="E337" t="str">
            <v>716</v>
          </cell>
          <cell r="F337" t="str">
            <v>USD</v>
          </cell>
        </row>
        <row r="338">
          <cell r="E338" t="str">
            <v>717</v>
          </cell>
          <cell r="F338" t="str">
            <v>USD</v>
          </cell>
        </row>
        <row r="339">
          <cell r="E339" t="str">
            <v>718</v>
          </cell>
          <cell r="F339" t="str">
            <v>USD</v>
          </cell>
        </row>
        <row r="340">
          <cell r="E340" t="str">
            <v>719</v>
          </cell>
          <cell r="F340" t="str">
            <v>USD</v>
          </cell>
        </row>
        <row r="341">
          <cell r="E341" t="str">
            <v>720</v>
          </cell>
          <cell r="F341" t="str">
            <v>CHF</v>
          </cell>
        </row>
        <row r="342">
          <cell r="E342" t="str">
            <v>720</v>
          </cell>
          <cell r="F342" t="str">
            <v>EUR</v>
          </cell>
        </row>
        <row r="343">
          <cell r="E343" t="str">
            <v>722</v>
          </cell>
          <cell r="F343" t="str">
            <v>AUD</v>
          </cell>
        </row>
        <row r="344">
          <cell r="E344" t="str">
            <v>723</v>
          </cell>
          <cell r="F344" t="str">
            <v>USD</v>
          </cell>
        </row>
        <row r="345">
          <cell r="E345" t="str">
            <v>724</v>
          </cell>
          <cell r="F345" t="str">
            <v>USD</v>
          </cell>
        </row>
        <row r="346">
          <cell r="E346" t="str">
            <v>725</v>
          </cell>
          <cell r="F346" t="str">
            <v>EUR</v>
          </cell>
        </row>
        <row r="347">
          <cell r="E347" t="str">
            <v>726</v>
          </cell>
          <cell r="F347" t="str">
            <v>GBP</v>
          </cell>
        </row>
        <row r="348">
          <cell r="E348" t="str">
            <v>727</v>
          </cell>
          <cell r="F348" t="str">
            <v>EUR</v>
          </cell>
        </row>
        <row r="349">
          <cell r="E349" t="str">
            <v>728</v>
          </cell>
          <cell r="F349" t="str">
            <v>USD</v>
          </cell>
        </row>
        <row r="350">
          <cell r="E350" t="str">
            <v>729</v>
          </cell>
          <cell r="F350" t="str">
            <v>USD</v>
          </cell>
        </row>
        <row r="351">
          <cell r="E351" t="str">
            <v>732</v>
          </cell>
          <cell r="F351" t="str">
            <v>USD</v>
          </cell>
        </row>
        <row r="352">
          <cell r="E352" t="str">
            <v>733</v>
          </cell>
          <cell r="F352" t="str">
            <v>USD</v>
          </cell>
        </row>
        <row r="353">
          <cell r="E353" t="str">
            <v>734</v>
          </cell>
          <cell r="F353" t="str">
            <v>USD</v>
          </cell>
        </row>
        <row r="354">
          <cell r="E354" t="str">
            <v>735</v>
          </cell>
          <cell r="F354" t="str">
            <v>USD</v>
          </cell>
        </row>
        <row r="355">
          <cell r="E355" t="str">
            <v>736</v>
          </cell>
          <cell r="F355" t="str">
            <v>USD</v>
          </cell>
        </row>
        <row r="356">
          <cell r="E356" t="str">
            <v>740</v>
          </cell>
          <cell r="F356" t="str">
            <v>USD</v>
          </cell>
        </row>
        <row r="357">
          <cell r="E357" t="str">
            <v>741</v>
          </cell>
          <cell r="F357" t="str">
            <v>CAD</v>
          </cell>
        </row>
        <row r="358">
          <cell r="E358" t="str">
            <v>742</v>
          </cell>
          <cell r="F358" t="str">
            <v>USD</v>
          </cell>
        </row>
        <row r="359">
          <cell r="E359" t="str">
            <v>743</v>
          </cell>
          <cell r="F359" t="str">
            <v>CAD</v>
          </cell>
        </row>
        <row r="360">
          <cell r="E360" t="str">
            <v>750</v>
          </cell>
          <cell r="F360" t="str">
            <v>USD</v>
          </cell>
        </row>
        <row r="361">
          <cell r="E361" t="str">
            <v>751</v>
          </cell>
          <cell r="F361" t="str">
            <v>USD</v>
          </cell>
        </row>
        <row r="362">
          <cell r="E362" t="str">
            <v>752</v>
          </cell>
          <cell r="F362" t="str">
            <v>USD</v>
          </cell>
        </row>
        <row r="363">
          <cell r="E363" t="str">
            <v>753</v>
          </cell>
          <cell r="F363" t="str">
            <v>USD</v>
          </cell>
        </row>
        <row r="364">
          <cell r="E364" t="str">
            <v>754</v>
          </cell>
          <cell r="F364" t="str">
            <v>USD</v>
          </cell>
        </row>
        <row r="365">
          <cell r="E365" t="str">
            <v>760</v>
          </cell>
          <cell r="F365" t="str">
            <v>AUD</v>
          </cell>
        </row>
        <row r="366">
          <cell r="E366" t="str">
            <v>761</v>
          </cell>
          <cell r="F366" t="str">
            <v>GBP</v>
          </cell>
        </row>
        <row r="367">
          <cell r="E367" t="str">
            <v>762</v>
          </cell>
          <cell r="F367" t="str">
            <v>AUD</v>
          </cell>
        </row>
        <row r="368">
          <cell r="E368" t="str">
            <v>763</v>
          </cell>
          <cell r="F368" t="str">
            <v>AUD</v>
          </cell>
        </row>
        <row r="369">
          <cell r="E369" t="str">
            <v>764</v>
          </cell>
          <cell r="F369" t="str">
            <v>USD</v>
          </cell>
        </row>
        <row r="370">
          <cell r="E370" t="str">
            <v>765</v>
          </cell>
          <cell r="F370" t="str">
            <v>TWD</v>
          </cell>
        </row>
        <row r="371">
          <cell r="E371" t="str">
            <v>766</v>
          </cell>
          <cell r="F371" t="str">
            <v>EUR</v>
          </cell>
        </row>
        <row r="372">
          <cell r="E372" t="str">
            <v>767</v>
          </cell>
          <cell r="F372" t="str">
            <v>EUR</v>
          </cell>
        </row>
        <row r="373">
          <cell r="E373" t="str">
            <v>768</v>
          </cell>
          <cell r="F373" t="str">
            <v>EUR</v>
          </cell>
        </row>
        <row r="374">
          <cell r="E374" t="str">
            <v>769</v>
          </cell>
          <cell r="F374" t="str">
            <v>CAD</v>
          </cell>
        </row>
        <row r="375">
          <cell r="E375" t="str">
            <v>769</v>
          </cell>
          <cell r="F375" t="str">
            <v>EUR</v>
          </cell>
        </row>
        <row r="376">
          <cell r="E376" t="str">
            <v>770</v>
          </cell>
          <cell r="F376" t="str">
            <v>EUR</v>
          </cell>
        </row>
        <row r="377">
          <cell r="E377" t="str">
            <v>771</v>
          </cell>
          <cell r="F377" t="str">
            <v>EUR</v>
          </cell>
        </row>
        <row r="378">
          <cell r="E378" t="str">
            <v>772</v>
          </cell>
          <cell r="F378" t="str">
            <v>EUR</v>
          </cell>
        </row>
        <row r="379">
          <cell r="E379" t="str">
            <v>773</v>
          </cell>
          <cell r="F379" t="str">
            <v>EUR</v>
          </cell>
        </row>
        <row r="380">
          <cell r="E380" t="str">
            <v>774</v>
          </cell>
          <cell r="F380" t="str">
            <v>CZK</v>
          </cell>
        </row>
        <row r="381">
          <cell r="E381" t="str">
            <v>775</v>
          </cell>
          <cell r="F381" t="str">
            <v>USD</v>
          </cell>
        </row>
        <row r="382">
          <cell r="E382" t="str">
            <v>776</v>
          </cell>
          <cell r="F382" t="str">
            <v>USD</v>
          </cell>
        </row>
        <row r="383">
          <cell r="E383" t="str">
            <v>777</v>
          </cell>
          <cell r="F383" t="str">
            <v>CNY</v>
          </cell>
        </row>
        <row r="384">
          <cell r="E384" t="str">
            <v>780</v>
          </cell>
          <cell r="F384" t="str">
            <v>USD</v>
          </cell>
        </row>
        <row r="385">
          <cell r="E385" t="str">
            <v>781</v>
          </cell>
          <cell r="F385" t="str">
            <v>USD</v>
          </cell>
        </row>
        <row r="386">
          <cell r="E386" t="str">
            <v>782</v>
          </cell>
          <cell r="F386" t="str">
            <v>USD</v>
          </cell>
        </row>
        <row r="387">
          <cell r="E387" t="str">
            <v>786</v>
          </cell>
          <cell r="F387" t="str">
            <v>CNY</v>
          </cell>
        </row>
        <row r="388">
          <cell r="E388" t="str">
            <v>787</v>
          </cell>
          <cell r="F388" t="str">
            <v>CNY</v>
          </cell>
        </row>
        <row r="389">
          <cell r="E389" t="str">
            <v>789</v>
          </cell>
          <cell r="F389" t="str">
            <v>AUD</v>
          </cell>
        </row>
        <row r="390">
          <cell r="E390" t="str">
            <v>790</v>
          </cell>
          <cell r="F390" t="str">
            <v>CNY</v>
          </cell>
        </row>
        <row r="391">
          <cell r="E391" t="str">
            <v>791</v>
          </cell>
          <cell r="F391" t="str">
            <v>CNY</v>
          </cell>
        </row>
        <row r="392">
          <cell r="E392" t="str">
            <v>792</v>
          </cell>
          <cell r="F392" t="str">
            <v>CNY</v>
          </cell>
        </row>
        <row r="393">
          <cell r="E393" t="str">
            <v>793</v>
          </cell>
          <cell r="F393" t="str">
            <v>CNY</v>
          </cell>
        </row>
        <row r="394">
          <cell r="E394" t="str">
            <v>794</v>
          </cell>
          <cell r="F394" t="str">
            <v>CNY</v>
          </cell>
        </row>
        <row r="395">
          <cell r="E395" t="str">
            <v>795</v>
          </cell>
          <cell r="F395" t="str">
            <v>CNY</v>
          </cell>
        </row>
        <row r="396">
          <cell r="E396" t="str">
            <v>796</v>
          </cell>
          <cell r="F396" t="str">
            <v>AUD</v>
          </cell>
        </row>
        <row r="397">
          <cell r="E397" t="str">
            <v>797</v>
          </cell>
          <cell r="F397" t="str">
            <v>USD</v>
          </cell>
        </row>
        <row r="398">
          <cell r="E398" t="str">
            <v>798</v>
          </cell>
          <cell r="F398" t="str">
            <v>CNY</v>
          </cell>
        </row>
        <row r="399">
          <cell r="E399" t="str">
            <v>804</v>
          </cell>
          <cell r="F399" t="str">
            <v>USD</v>
          </cell>
        </row>
        <row r="400">
          <cell r="E400" t="str">
            <v>805</v>
          </cell>
          <cell r="F400" t="str">
            <v>USD</v>
          </cell>
        </row>
        <row r="401">
          <cell r="E401" t="str">
            <v>811</v>
          </cell>
          <cell r="F401" t="str">
            <v>USD</v>
          </cell>
        </row>
        <row r="402">
          <cell r="E402" t="str">
            <v>812</v>
          </cell>
          <cell r="F402" t="str">
            <v>USD</v>
          </cell>
        </row>
        <row r="403">
          <cell r="E403" t="str">
            <v>813</v>
          </cell>
          <cell r="F403" t="str">
            <v>USD</v>
          </cell>
        </row>
        <row r="404">
          <cell r="E404" t="str">
            <v>814</v>
          </cell>
          <cell r="F404" t="str">
            <v>USD</v>
          </cell>
        </row>
        <row r="405">
          <cell r="E405" t="str">
            <v>815</v>
          </cell>
          <cell r="F405" t="str">
            <v>MXP</v>
          </cell>
        </row>
        <row r="406">
          <cell r="E406" t="str">
            <v>815</v>
          </cell>
          <cell r="F406" t="str">
            <v>USD</v>
          </cell>
        </row>
        <row r="407">
          <cell r="E407" t="str">
            <v>817</v>
          </cell>
          <cell r="F407" t="str">
            <v>USD</v>
          </cell>
        </row>
        <row r="408">
          <cell r="E408" t="str">
            <v>818</v>
          </cell>
          <cell r="F408" t="str">
            <v>USD</v>
          </cell>
        </row>
        <row r="409">
          <cell r="E409" t="str">
            <v>822</v>
          </cell>
          <cell r="F409" t="str">
            <v>USD</v>
          </cell>
        </row>
        <row r="410">
          <cell r="E410" t="str">
            <v>823</v>
          </cell>
          <cell r="F410" t="str">
            <v>USD</v>
          </cell>
        </row>
        <row r="411">
          <cell r="E411" t="str">
            <v>824</v>
          </cell>
          <cell r="F411" t="str">
            <v>USD</v>
          </cell>
        </row>
        <row r="412">
          <cell r="E412" t="str">
            <v>827</v>
          </cell>
          <cell r="F412" t="str">
            <v>USD</v>
          </cell>
        </row>
        <row r="413">
          <cell r="E413" t="str">
            <v>831</v>
          </cell>
          <cell r="F413" t="str">
            <v>USD</v>
          </cell>
        </row>
        <row r="414">
          <cell r="E414" t="str">
            <v>833</v>
          </cell>
          <cell r="F414" t="str">
            <v>USD</v>
          </cell>
        </row>
        <row r="415">
          <cell r="E415" t="str">
            <v>840</v>
          </cell>
          <cell r="F415" t="str">
            <v>USD</v>
          </cell>
        </row>
        <row r="416">
          <cell r="E416" t="str">
            <v>851</v>
          </cell>
          <cell r="F416" t="str">
            <v>USD</v>
          </cell>
        </row>
        <row r="417">
          <cell r="E417" t="str">
            <v>852</v>
          </cell>
          <cell r="F417" t="str">
            <v>USD</v>
          </cell>
        </row>
        <row r="418">
          <cell r="E418" t="str">
            <v>853</v>
          </cell>
          <cell r="F418" t="str">
            <v>USD</v>
          </cell>
        </row>
        <row r="419">
          <cell r="E419" t="str">
            <v>854</v>
          </cell>
          <cell r="F419" t="str">
            <v>USD</v>
          </cell>
        </row>
        <row r="420">
          <cell r="E420" t="str">
            <v>855</v>
          </cell>
          <cell r="F420" t="str">
            <v>USD</v>
          </cell>
        </row>
        <row r="421">
          <cell r="E421" t="str">
            <v>856</v>
          </cell>
          <cell r="F421" t="str">
            <v>USD</v>
          </cell>
        </row>
        <row r="422">
          <cell r="E422" t="str">
            <v>857</v>
          </cell>
          <cell r="F422" t="str">
            <v>USD</v>
          </cell>
        </row>
        <row r="423">
          <cell r="E423" t="str">
            <v>858</v>
          </cell>
          <cell r="F423" t="str">
            <v>USD</v>
          </cell>
        </row>
        <row r="424">
          <cell r="E424" t="str">
            <v>859</v>
          </cell>
          <cell r="F424" t="str">
            <v>USD</v>
          </cell>
        </row>
        <row r="425">
          <cell r="E425" t="str">
            <v>860</v>
          </cell>
          <cell r="F425" t="str">
            <v>USD</v>
          </cell>
        </row>
        <row r="426">
          <cell r="E426" t="str">
            <v>861</v>
          </cell>
          <cell r="F426" t="str">
            <v>USD</v>
          </cell>
        </row>
        <row r="427">
          <cell r="E427" t="str">
            <v>862</v>
          </cell>
          <cell r="F427" t="str">
            <v>USD</v>
          </cell>
        </row>
        <row r="428">
          <cell r="E428" t="str">
            <v>900</v>
          </cell>
          <cell r="F428" t="str">
            <v>AUD</v>
          </cell>
        </row>
        <row r="429">
          <cell r="E429" t="str">
            <v>901</v>
          </cell>
          <cell r="F429" t="str">
            <v>USD</v>
          </cell>
        </row>
        <row r="430">
          <cell r="E430" t="str">
            <v>904</v>
          </cell>
          <cell r="F430" t="str">
            <v>USD</v>
          </cell>
        </row>
        <row r="431">
          <cell r="E431" t="str">
            <v>905</v>
          </cell>
          <cell r="F431" t="str">
            <v>INR</v>
          </cell>
        </row>
        <row r="432">
          <cell r="E432" t="str">
            <v>930</v>
          </cell>
          <cell r="F432" t="str">
            <v>EUR</v>
          </cell>
        </row>
        <row r="433">
          <cell r="E433" t="str">
            <v>931</v>
          </cell>
          <cell r="F433" t="str">
            <v>CZK</v>
          </cell>
        </row>
        <row r="434">
          <cell r="E434" t="str">
            <v>932</v>
          </cell>
          <cell r="F434" t="str">
            <v>DKK</v>
          </cell>
        </row>
        <row r="435">
          <cell r="E435" t="str">
            <v>933</v>
          </cell>
          <cell r="F435" t="str">
            <v>GBP</v>
          </cell>
        </row>
        <row r="436">
          <cell r="E436" t="str">
            <v>934</v>
          </cell>
          <cell r="F436" t="str">
            <v>EUR</v>
          </cell>
        </row>
        <row r="437">
          <cell r="E437" t="str">
            <v>935</v>
          </cell>
          <cell r="F437" t="str">
            <v>EUR</v>
          </cell>
        </row>
        <row r="438">
          <cell r="E438" t="str">
            <v>936</v>
          </cell>
          <cell r="F438" t="str">
            <v>EUR</v>
          </cell>
        </row>
        <row r="439">
          <cell r="E439" t="str">
            <v>937</v>
          </cell>
          <cell r="F439" t="str">
            <v>EUR</v>
          </cell>
        </row>
        <row r="440">
          <cell r="E440" t="str">
            <v>938</v>
          </cell>
          <cell r="F440" t="str">
            <v>EUR</v>
          </cell>
        </row>
        <row r="441">
          <cell r="E441" t="str">
            <v>939</v>
          </cell>
          <cell r="F441" t="str">
            <v>PLN</v>
          </cell>
        </row>
        <row r="442">
          <cell r="E442" t="str">
            <v>940</v>
          </cell>
          <cell r="F442" t="str">
            <v>ZAR</v>
          </cell>
        </row>
        <row r="443">
          <cell r="E443" t="str">
            <v>941</v>
          </cell>
          <cell r="F443" t="str">
            <v>SEK</v>
          </cell>
        </row>
        <row r="444">
          <cell r="E444" t="str">
            <v>942</v>
          </cell>
          <cell r="F444" t="str">
            <v>CHF</v>
          </cell>
        </row>
        <row r="445">
          <cell r="E445" t="str">
            <v>943</v>
          </cell>
          <cell r="F445" t="str">
            <v>EUR</v>
          </cell>
        </row>
        <row r="446">
          <cell r="E446" t="str">
            <v>944</v>
          </cell>
          <cell r="F446" t="str">
            <v>EUR</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3QTD PL"/>
      <sheetName val="3Q AGM"/>
      <sheetName val="4Q SG&amp;A"/>
      <sheetName val="4Q Sales"/>
      <sheetName val="Input"/>
      <sheetName val="Summary"/>
      <sheetName val="Segment"/>
      <sheetName val="1Q 2006P&amp;L Co. 1000-38"/>
      <sheetName val="1Q 2006P&amp;L CORE-37"/>
      <sheetName val="SG&amp;A 2005 Recap-13"/>
      <sheetName val="2005 P&amp;L-14"/>
      <sheetName val="ROCE-15"/>
      <sheetName val="FCF-16"/>
      <sheetName val="Sls 1Q Recap-31"/>
      <sheetName val="AGM 1Q Recap-32"/>
      <sheetName val="AGM RATIO 1Q Recap-32 (2)"/>
      <sheetName val="SG&amp;A 1Q Recap-34"/>
      <sheetName val="OM RATIO 1Q Recap"/>
      <sheetName val="OM 1Q Recap"/>
      <sheetName val="OMVPY-29"/>
      <sheetName val="1Q 2006P&amp;L Co. 1000-31"/>
      <sheetName val="Sls 1Q Recap-35"/>
      <sheetName val="AGM 1Q Recap-37"/>
      <sheetName val="SG&amp;A 1Q Recap-38"/>
      <sheetName val="OM 1Q Recap-39"/>
      <sheetName val="Q4 P&amp;L range"/>
      <sheetName val="Back-End"/>
      <sheetName val="Fastening Detail P&amp;L"/>
      <sheetName val="Hand Tools Detail P&amp;L"/>
      <sheetName val="MT-Consumer Detail"/>
      <sheetName val="ZAG Detail P&amp;L"/>
      <sheetName val="Consumer Tools &amp; Sto Detail P&amp;L"/>
      <sheetName val="Hardware Core Detail P&amp;L"/>
      <sheetName val="Hardware Detail P&amp;L"/>
      <sheetName val="Security Detail P&amp;L"/>
      <sheetName val="MAS-SI Detail P&amp;L"/>
      <sheetName val="Access Detail P&amp;L"/>
      <sheetName val="Blick Detail P&amp;L"/>
      <sheetName val="Security Detail P&amp;L (2)"/>
      <sheetName val="Security P&amp;L"/>
      <sheetName val="Consumer Tools &amp; Storage P&amp;L"/>
      <sheetName val="Hardware Core P&amp;L"/>
      <sheetName val="Fastening P&amp;L"/>
    </sheetNames>
    <sheetDataSet>
      <sheetData sheetId="0"/>
      <sheetData sheetId="1"/>
      <sheetData sheetId="2"/>
      <sheetData sheetId="3"/>
      <sheetData sheetId="4"/>
      <sheetData sheetId="5">
        <row r="336">
          <cell r="C336" t="str">
            <v>GrossMargin</v>
          </cell>
        </row>
        <row r="337">
          <cell r="C337" t="str">
            <v>ToolswoFac</v>
          </cell>
          <cell r="E337">
            <v>0</v>
          </cell>
          <cell r="F337">
            <v>0</v>
          </cell>
          <cell r="G337">
            <v>0</v>
          </cell>
          <cell r="H337">
            <v>0</v>
          </cell>
          <cell r="J337">
            <v>20.011233987119994</v>
          </cell>
          <cell r="K337">
            <v>22.724157237248001</v>
          </cell>
          <cell r="L337">
            <v>32.626055851402</v>
          </cell>
          <cell r="N337">
            <v>75.361447075770002</v>
          </cell>
          <cell r="P337">
            <v>0</v>
          </cell>
          <cell r="Q337">
            <v>0</v>
          </cell>
          <cell r="W337">
            <v>0</v>
          </cell>
          <cell r="Y337">
            <v>0</v>
          </cell>
          <cell r="AA337">
            <v>0</v>
          </cell>
          <cell r="AC337">
            <v>75.361447075770002</v>
          </cell>
          <cell r="AD337" t="str">
            <v>n/a</v>
          </cell>
          <cell r="AF337">
            <v>75.361447075770002</v>
          </cell>
          <cell r="AG337" t="str">
            <v>n/a</v>
          </cell>
          <cell r="AI337">
            <v>75.361447075770002</v>
          </cell>
          <cell r="AJ337" t="str">
            <v>n/a</v>
          </cell>
          <cell r="AL337">
            <v>0</v>
          </cell>
          <cell r="AM337">
            <v>0</v>
          </cell>
          <cell r="AO337">
            <v>0</v>
          </cell>
        </row>
        <row r="338">
          <cell r="C338" t="str">
            <v>MechanicConsumer</v>
          </cell>
          <cell r="E338">
            <v>0</v>
          </cell>
          <cell r="F338">
            <v>0</v>
          </cell>
          <cell r="G338">
            <v>0</v>
          </cell>
          <cell r="H338">
            <v>0</v>
          </cell>
          <cell r="J338">
            <v>2.0190187698720008</v>
          </cell>
          <cell r="K338">
            <v>2.1049444002539968</v>
          </cell>
          <cell r="L338">
            <v>2.875591935670009</v>
          </cell>
          <cell r="N338">
            <v>6.9995551057960066</v>
          </cell>
          <cell r="P338">
            <v>0</v>
          </cell>
          <cell r="Q338">
            <v>0</v>
          </cell>
          <cell r="W338">
            <v>0</v>
          </cell>
          <cell r="Y338">
            <v>0</v>
          </cell>
          <cell r="AA338">
            <v>0</v>
          </cell>
          <cell r="AC338">
            <v>6.9995551057960066</v>
          </cell>
          <cell r="AD338" t="str">
            <v>n/a</v>
          </cell>
          <cell r="AF338">
            <v>6.9995551057960066</v>
          </cell>
          <cell r="AG338" t="str">
            <v>n/a</v>
          </cell>
          <cell r="AI338">
            <v>6.9995551057960066</v>
          </cell>
          <cell r="AJ338" t="str">
            <v>n/a</v>
          </cell>
          <cell r="AL338">
            <v>0</v>
          </cell>
          <cell r="AM338">
            <v>0</v>
          </cell>
          <cell r="AO338">
            <v>0</v>
          </cell>
        </row>
        <row r="339">
          <cell r="C339" t="str">
            <v>Zag</v>
          </cell>
          <cell r="E339">
            <v>0</v>
          </cell>
          <cell r="F339">
            <v>0</v>
          </cell>
          <cell r="G339">
            <v>0</v>
          </cell>
          <cell r="H339">
            <v>0</v>
          </cell>
          <cell r="J339">
            <v>2.270812757536</v>
          </cell>
          <cell r="K339">
            <v>1.7889309705199998</v>
          </cell>
          <cell r="L339">
            <v>2.2535486800000002</v>
          </cell>
          <cell r="N339">
            <v>6.3132924080560002</v>
          </cell>
          <cell r="P339">
            <v>0</v>
          </cell>
          <cell r="Q339">
            <v>0</v>
          </cell>
          <cell r="W339">
            <v>0</v>
          </cell>
          <cell r="Y339">
            <v>0</v>
          </cell>
          <cell r="AA339">
            <v>0</v>
          </cell>
          <cell r="AC339">
            <v>6.3132924080560002</v>
          </cell>
          <cell r="AD339" t="str">
            <v>n/a</v>
          </cell>
          <cell r="AF339">
            <v>6.3132924080560002</v>
          </cell>
          <cell r="AG339" t="str">
            <v>n/a</v>
          </cell>
          <cell r="AI339">
            <v>6.3132924080560002</v>
          </cell>
          <cell r="AJ339" t="str">
            <v>n/a</v>
          </cell>
          <cell r="AL339">
            <v>0</v>
          </cell>
          <cell r="AM339">
            <v>0</v>
          </cell>
          <cell r="AO339">
            <v>0</v>
          </cell>
        </row>
        <row r="340">
          <cell r="C340" t="str">
            <v>Consumer Tools &amp; Storage</v>
          </cell>
          <cell r="E340">
            <v>0</v>
          </cell>
          <cell r="F340">
            <v>0</v>
          </cell>
          <cell r="G340">
            <v>0</v>
          </cell>
          <cell r="H340">
            <v>0</v>
          </cell>
          <cell r="J340">
            <v>24.301065514527995</v>
          </cell>
          <cell r="K340">
            <v>26.618032608021998</v>
          </cell>
          <cell r="L340">
            <v>37.755196467072011</v>
          </cell>
          <cell r="N340">
            <v>88.674294589622008</v>
          </cell>
          <cell r="P340">
            <v>0</v>
          </cell>
          <cell r="Q340">
            <v>0</v>
          </cell>
          <cell r="W340">
            <v>0</v>
          </cell>
          <cell r="Y340">
            <v>0</v>
          </cell>
          <cell r="AA340">
            <v>0</v>
          </cell>
          <cell r="AC340">
            <v>88.674294589622008</v>
          </cell>
          <cell r="AD340" t="str">
            <v>n/a</v>
          </cell>
          <cell r="AF340">
            <v>88.674294589622008</v>
          </cell>
          <cell r="AG340" t="str">
            <v>n/a</v>
          </cell>
          <cell r="AI340">
            <v>88.674294589622008</v>
          </cell>
          <cell r="AJ340" t="str">
            <v>n/a</v>
          </cell>
          <cell r="AL340">
            <v>0</v>
          </cell>
          <cell r="AM340">
            <v>0</v>
          </cell>
          <cell r="AO340">
            <v>0</v>
          </cell>
        </row>
        <row r="341">
          <cell r="C341" t="str">
            <v>HardwareWOA</v>
          </cell>
          <cell r="E341">
            <v>0</v>
          </cell>
          <cell r="F341">
            <v>0</v>
          </cell>
          <cell r="G341">
            <v>0</v>
          </cell>
          <cell r="H341">
            <v>0</v>
          </cell>
          <cell r="J341">
            <v>1.6911188856999992</v>
          </cell>
          <cell r="K341">
            <v>3.0603638519999974</v>
          </cell>
          <cell r="L341">
            <v>3.1324389957000061</v>
          </cell>
          <cell r="N341">
            <v>7.8839217334000029</v>
          </cell>
          <cell r="P341">
            <v>0</v>
          </cell>
          <cell r="Q341">
            <v>0</v>
          </cell>
          <cell r="W341">
            <v>0</v>
          </cell>
          <cell r="Y341">
            <v>0</v>
          </cell>
          <cell r="AA341">
            <v>0</v>
          </cell>
          <cell r="AC341">
            <v>7.8839217334000029</v>
          </cell>
          <cell r="AD341" t="str">
            <v>n/a</v>
          </cell>
          <cell r="AF341">
            <v>7.8839217334000029</v>
          </cell>
          <cell r="AG341" t="str">
            <v>n/a</v>
          </cell>
          <cell r="AI341">
            <v>7.8839217334000029</v>
          </cell>
          <cell r="AJ341" t="str">
            <v>n/a</v>
          </cell>
          <cell r="AL341">
            <v>0</v>
          </cell>
          <cell r="AM341">
            <v>0</v>
          </cell>
          <cell r="AO341">
            <v>0</v>
          </cell>
        </row>
        <row r="342">
          <cell r="C342" t="str">
            <v>NationalHdwr</v>
          </cell>
          <cell r="E342">
            <v>0</v>
          </cell>
          <cell r="F342">
            <v>0</v>
          </cell>
          <cell r="G342">
            <v>0</v>
          </cell>
          <cell r="H342">
            <v>0</v>
          </cell>
          <cell r="J342">
            <v>2.5410060000000003</v>
          </cell>
          <cell r="K342">
            <v>2.7360060000000006</v>
          </cell>
          <cell r="L342">
            <v>3.7570059999999996</v>
          </cell>
          <cell r="N342">
            <v>9.0340179999999997</v>
          </cell>
          <cell r="P342">
            <v>0</v>
          </cell>
          <cell r="Q342">
            <v>0</v>
          </cell>
          <cell r="W342">
            <v>0</v>
          </cell>
          <cell r="Y342">
            <v>0</v>
          </cell>
          <cell r="AA342">
            <v>0</v>
          </cell>
          <cell r="AC342">
            <v>9.0340179999999997</v>
          </cell>
          <cell r="AD342" t="str">
            <v>n/a</v>
          </cell>
          <cell r="AF342">
            <v>9.0340179999999997</v>
          </cell>
          <cell r="AG342" t="str">
            <v>n/a</v>
          </cell>
          <cell r="AI342">
            <v>9.0340179999999997</v>
          </cell>
          <cell r="AJ342" t="str">
            <v>n/a</v>
          </cell>
          <cell r="AL342">
            <v>0</v>
          </cell>
          <cell r="AM342">
            <v>0</v>
          </cell>
          <cell r="AO342">
            <v>0</v>
          </cell>
        </row>
        <row r="343">
          <cell r="C343" t="str">
            <v>Hardware</v>
          </cell>
          <cell r="E343">
            <v>0</v>
          </cell>
          <cell r="F343">
            <v>0</v>
          </cell>
          <cell r="G343">
            <v>0</v>
          </cell>
          <cell r="H343">
            <v>0</v>
          </cell>
          <cell r="J343">
            <v>4.2321248856999993</v>
          </cell>
          <cell r="K343">
            <v>5.796369851999998</v>
          </cell>
          <cell r="L343">
            <v>6.8894449957000052</v>
          </cell>
          <cell r="N343">
            <v>16.917939733400004</v>
          </cell>
          <cell r="P343">
            <v>0</v>
          </cell>
          <cell r="Q343">
            <v>0</v>
          </cell>
          <cell r="W343">
            <v>0</v>
          </cell>
          <cell r="Y343">
            <v>0</v>
          </cell>
          <cell r="AA343">
            <v>0</v>
          </cell>
          <cell r="AC343">
            <v>16.917939733400004</v>
          </cell>
          <cell r="AD343" t="str">
            <v>n/a</v>
          </cell>
          <cell r="AF343">
            <v>16.917939733400004</v>
          </cell>
          <cell r="AG343" t="str">
            <v>n/a</v>
          </cell>
          <cell r="AI343">
            <v>16.917939733400004</v>
          </cell>
          <cell r="AJ343" t="str">
            <v>n/a</v>
          </cell>
          <cell r="AL343">
            <v>0</v>
          </cell>
          <cell r="AM343">
            <v>0</v>
          </cell>
          <cell r="AO343">
            <v>0</v>
          </cell>
        </row>
        <row r="344">
          <cell r="C344" t="str">
            <v>ToolsFacom</v>
          </cell>
          <cell r="E344">
            <v>0</v>
          </cell>
          <cell r="F344">
            <v>0</v>
          </cell>
          <cell r="G344">
            <v>0</v>
          </cell>
          <cell r="H344">
            <v>0</v>
          </cell>
          <cell r="J344">
            <v>0.2224691092416495</v>
          </cell>
          <cell r="K344">
            <v>0.14930770553648937</v>
          </cell>
          <cell r="L344">
            <v>0.12097499606593279</v>
          </cell>
          <cell r="N344">
            <v>0.4927518108440716</v>
          </cell>
          <cell r="P344">
            <v>0</v>
          </cell>
          <cell r="Q344">
            <v>0</v>
          </cell>
          <cell r="W344">
            <v>0</v>
          </cell>
          <cell r="Y344">
            <v>0</v>
          </cell>
          <cell r="AA344">
            <v>0</v>
          </cell>
          <cell r="AC344">
            <v>0.4927518108440716</v>
          </cell>
          <cell r="AD344" t="str">
            <v>n/a</v>
          </cell>
          <cell r="AF344">
            <v>0.4927518108440716</v>
          </cell>
          <cell r="AG344" t="str">
            <v>n/a</v>
          </cell>
          <cell r="AI344">
            <v>0.4927518108440716</v>
          </cell>
          <cell r="AJ344" t="str">
            <v>n/a</v>
          </cell>
          <cell r="AL344">
            <v>0</v>
          </cell>
          <cell r="AM344">
            <v>0</v>
          </cell>
          <cell r="AO344">
            <v>0</v>
          </cell>
        </row>
        <row r="345">
          <cell r="N345">
            <v>0</v>
          </cell>
        </row>
        <row r="346">
          <cell r="C346" t="str">
            <v>CONSUMER</v>
          </cell>
          <cell r="E346">
            <v>0</v>
          </cell>
          <cell r="F346">
            <v>0</v>
          </cell>
          <cell r="G346">
            <v>0</v>
          </cell>
          <cell r="H346">
            <v>0</v>
          </cell>
          <cell r="J346">
            <v>28.755659509469645</v>
          </cell>
          <cell r="K346">
            <v>32.563710165558483</v>
          </cell>
          <cell r="L346">
            <v>44.765616458837947</v>
          </cell>
          <cell r="N346">
            <v>106.08498613386607</v>
          </cell>
          <cell r="P346">
            <v>0</v>
          </cell>
          <cell r="Q346">
            <v>0</v>
          </cell>
          <cell r="W346">
            <v>0</v>
          </cell>
          <cell r="Y346">
            <v>0</v>
          </cell>
          <cell r="AA346">
            <v>0</v>
          </cell>
          <cell r="AC346">
            <v>106.08498613386607</v>
          </cell>
          <cell r="AD346" t="str">
            <v>n/a</v>
          </cell>
          <cell r="AF346">
            <v>106.08498613386607</v>
          </cell>
          <cell r="AG346" t="str">
            <v>n/a</v>
          </cell>
          <cell r="AI346">
            <v>106.08498613386607</v>
          </cell>
          <cell r="AJ346" t="str">
            <v>n/a</v>
          </cell>
          <cell r="AL346">
            <v>0</v>
          </cell>
          <cell r="AM346">
            <v>0</v>
          </cell>
          <cell r="AO346">
            <v>0</v>
          </cell>
        </row>
        <row r="348">
          <cell r="C348" t="str">
            <v>Proto</v>
          </cell>
          <cell r="E348">
            <v>0</v>
          </cell>
          <cell r="F348">
            <v>0</v>
          </cell>
          <cell r="G348">
            <v>0</v>
          </cell>
          <cell r="H348">
            <v>0</v>
          </cell>
          <cell r="J348">
            <v>4.8950433512646185</v>
          </cell>
          <cell r="K348">
            <v>4.2689810105416486</v>
          </cell>
          <cell r="L348">
            <v>4.7292330049040094</v>
          </cell>
          <cell r="N348">
            <v>13.893257366710277</v>
          </cell>
          <cell r="P348">
            <v>0</v>
          </cell>
          <cell r="Q348">
            <v>0</v>
          </cell>
          <cell r="W348">
            <v>0</v>
          </cell>
          <cell r="Y348">
            <v>0</v>
          </cell>
          <cell r="AA348">
            <v>0</v>
          </cell>
          <cell r="AC348">
            <v>13.893257366710277</v>
          </cell>
          <cell r="AD348" t="str">
            <v>n/a</v>
          </cell>
          <cell r="AF348">
            <v>13.893257366710277</v>
          </cell>
          <cell r="AG348" t="str">
            <v>n/a</v>
          </cell>
          <cell r="AI348">
            <v>13.893257366710277</v>
          </cell>
          <cell r="AJ348" t="str">
            <v>n/a</v>
          </cell>
          <cell r="AL348">
            <v>0</v>
          </cell>
          <cell r="AM348">
            <v>0</v>
          </cell>
          <cell r="AO348">
            <v>0</v>
          </cell>
        </row>
        <row r="349">
          <cell r="C349" t="str">
            <v>Storage</v>
          </cell>
          <cell r="E349">
            <v>0</v>
          </cell>
          <cell r="F349">
            <v>0</v>
          </cell>
          <cell r="G349">
            <v>0</v>
          </cell>
          <cell r="H349">
            <v>0</v>
          </cell>
          <cell r="J349">
            <v>2.9747500000000002</v>
          </cell>
          <cell r="K349">
            <v>2.0224999999999995</v>
          </cell>
          <cell r="L349">
            <v>1.9272500000000001</v>
          </cell>
          <cell r="N349">
            <v>6.9244999999999992</v>
          </cell>
          <cell r="P349">
            <v>0</v>
          </cell>
          <cell r="Q349">
            <v>0</v>
          </cell>
          <cell r="W349">
            <v>0</v>
          </cell>
          <cell r="Y349">
            <v>0</v>
          </cell>
          <cell r="AA349">
            <v>0</v>
          </cell>
          <cell r="AC349">
            <v>6.9244999999999992</v>
          </cell>
          <cell r="AD349" t="str">
            <v>n/a</v>
          </cell>
          <cell r="AF349">
            <v>6.9244999999999992</v>
          </cell>
          <cell r="AG349" t="str">
            <v>n/a</v>
          </cell>
          <cell r="AI349">
            <v>6.9244999999999992</v>
          </cell>
          <cell r="AJ349" t="str">
            <v>n/a</v>
          </cell>
          <cell r="AL349">
            <v>0</v>
          </cell>
          <cell r="AM349">
            <v>0</v>
          </cell>
          <cell r="AO349">
            <v>0</v>
          </cell>
        </row>
        <row r="350">
          <cell r="C350" t="str">
            <v>Assembly</v>
          </cell>
          <cell r="E350">
            <v>0</v>
          </cell>
          <cell r="F350">
            <v>0</v>
          </cell>
          <cell r="G350">
            <v>0</v>
          </cell>
          <cell r="H350">
            <v>0</v>
          </cell>
          <cell r="J350">
            <v>2.153</v>
          </cell>
          <cell r="K350">
            <v>2.1550000000000002</v>
          </cell>
          <cell r="L350">
            <v>2.5270000000000001</v>
          </cell>
          <cell r="N350">
            <v>6.835</v>
          </cell>
          <cell r="P350">
            <v>0</v>
          </cell>
          <cell r="Q350">
            <v>0</v>
          </cell>
          <cell r="W350">
            <v>0</v>
          </cell>
          <cell r="Y350">
            <v>0</v>
          </cell>
          <cell r="AA350">
            <v>0</v>
          </cell>
          <cell r="AC350">
            <v>6.835</v>
          </cell>
          <cell r="AD350" t="str">
            <v>n/a</v>
          </cell>
          <cell r="AF350">
            <v>6.835</v>
          </cell>
          <cell r="AG350" t="str">
            <v>n/a</v>
          </cell>
          <cell r="AI350">
            <v>6.835</v>
          </cell>
          <cell r="AJ350" t="str">
            <v>n/a</v>
          </cell>
          <cell r="AL350">
            <v>0</v>
          </cell>
          <cell r="AM350">
            <v>0</v>
          </cell>
          <cell r="AO350">
            <v>0</v>
          </cell>
        </row>
        <row r="351">
          <cell r="C351" t="str">
            <v>Industrial Tools</v>
          </cell>
          <cell r="E351">
            <v>0</v>
          </cell>
          <cell r="F351">
            <v>0</v>
          </cell>
          <cell r="G351">
            <v>0</v>
          </cell>
          <cell r="H351">
            <v>0</v>
          </cell>
          <cell r="J351">
            <v>10.022793351264619</v>
          </cell>
          <cell r="K351">
            <v>8.4464810105416497</v>
          </cell>
          <cell r="L351">
            <v>9.1834830049040086</v>
          </cell>
          <cell r="N351">
            <v>27.652757366710279</v>
          </cell>
          <cell r="P351">
            <v>0</v>
          </cell>
          <cell r="Q351">
            <v>0</v>
          </cell>
          <cell r="W351">
            <v>0</v>
          </cell>
          <cell r="Y351">
            <v>0</v>
          </cell>
          <cell r="AA351">
            <v>0</v>
          </cell>
          <cell r="AC351">
            <v>27.652757366710279</v>
          </cell>
          <cell r="AD351" t="str">
            <v>n/a</v>
          </cell>
          <cell r="AF351">
            <v>27.652757366710279</v>
          </cell>
          <cell r="AG351" t="str">
            <v>n/a</v>
          </cell>
          <cell r="AI351">
            <v>27.652757366710279</v>
          </cell>
          <cell r="AJ351" t="str">
            <v>n/a</v>
          </cell>
          <cell r="AL351">
            <v>0</v>
          </cell>
          <cell r="AM351">
            <v>0</v>
          </cell>
          <cell r="AO351">
            <v>0</v>
          </cell>
        </row>
        <row r="352">
          <cell r="C352" t="str">
            <v>HydrWOFac</v>
          </cell>
          <cell r="E352">
            <v>0</v>
          </cell>
          <cell r="F352">
            <v>0</v>
          </cell>
          <cell r="G352">
            <v>0</v>
          </cell>
          <cell r="H352">
            <v>0</v>
          </cell>
          <cell r="J352">
            <v>2.645</v>
          </cell>
          <cell r="K352">
            <v>2.7690000000000001</v>
          </cell>
          <cell r="L352">
            <v>3.1259999999999999</v>
          </cell>
          <cell r="N352">
            <v>8.5399999999999991</v>
          </cell>
          <cell r="P352">
            <v>0</v>
          </cell>
          <cell r="Q352">
            <v>0</v>
          </cell>
          <cell r="W352">
            <v>0</v>
          </cell>
          <cell r="Y352">
            <v>0</v>
          </cell>
          <cell r="AA352">
            <v>0</v>
          </cell>
          <cell r="AC352">
            <v>8.5399999999999991</v>
          </cell>
          <cell r="AD352" t="str">
            <v>n/a</v>
          </cell>
          <cell r="AF352">
            <v>8.5399999999999991</v>
          </cell>
          <cell r="AG352" t="str">
            <v>n/a</v>
          </cell>
          <cell r="AI352">
            <v>8.5399999999999991</v>
          </cell>
          <cell r="AJ352" t="str">
            <v>n/a</v>
          </cell>
          <cell r="AL352">
            <v>0</v>
          </cell>
          <cell r="AM352">
            <v>0</v>
          </cell>
          <cell r="AO352">
            <v>0</v>
          </cell>
        </row>
        <row r="353">
          <cell r="C353">
            <v>483</v>
          </cell>
          <cell r="E353">
            <v>0</v>
          </cell>
          <cell r="F353">
            <v>0</v>
          </cell>
          <cell r="G353">
            <v>0</v>
          </cell>
          <cell r="H353">
            <v>0</v>
          </cell>
          <cell r="J353">
            <v>0.14155319721645604</v>
          </cell>
          <cell r="K353">
            <v>0.11118564103539193</v>
          </cell>
          <cell r="L353">
            <v>9.9425408138844013E-2</v>
          </cell>
          <cell r="N353">
            <v>0.35216424639069199</v>
          </cell>
          <cell r="P353">
            <v>0</v>
          </cell>
          <cell r="Q353">
            <v>0</v>
          </cell>
          <cell r="W353">
            <v>0</v>
          </cell>
          <cell r="Y353">
            <v>0</v>
          </cell>
          <cell r="AA353">
            <v>0</v>
          </cell>
          <cell r="AC353">
            <v>0.35216424639069199</v>
          </cell>
          <cell r="AD353" t="str">
            <v>n/a</v>
          </cell>
          <cell r="AF353">
            <v>0.35216424639069199</v>
          </cell>
          <cell r="AG353" t="str">
            <v>n/a</v>
          </cell>
          <cell r="AI353">
            <v>0.35216424639069199</v>
          </cell>
          <cell r="AJ353" t="str">
            <v>n/a</v>
          </cell>
          <cell r="AL353">
            <v>0</v>
          </cell>
          <cell r="AM353">
            <v>0</v>
          </cell>
          <cell r="AO353">
            <v>0</v>
          </cell>
        </row>
        <row r="354">
          <cell r="C354" t="str">
            <v>Hydraulic</v>
          </cell>
          <cell r="E354">
            <v>0</v>
          </cell>
          <cell r="F354">
            <v>0</v>
          </cell>
          <cell r="G354">
            <v>0</v>
          </cell>
          <cell r="H354">
            <v>0</v>
          </cell>
          <cell r="J354">
            <v>2.7865531972164561</v>
          </cell>
          <cell r="K354">
            <v>2.8801856410353919</v>
          </cell>
          <cell r="L354">
            <v>3.225425408138844</v>
          </cell>
          <cell r="N354">
            <v>8.892164246390692</v>
          </cell>
          <cell r="P354">
            <v>0</v>
          </cell>
          <cell r="Q354">
            <v>0</v>
          </cell>
          <cell r="W354">
            <v>0</v>
          </cell>
          <cell r="Y354">
            <v>0</v>
          </cell>
          <cell r="AA354">
            <v>0</v>
          </cell>
          <cell r="AC354">
            <v>8.892164246390692</v>
          </cell>
          <cell r="AD354" t="str">
            <v>n/a</v>
          </cell>
          <cell r="AF354">
            <v>8.892164246390692</v>
          </cell>
          <cell r="AG354" t="str">
            <v>n/a</v>
          </cell>
          <cell r="AI354">
            <v>8.892164246390692</v>
          </cell>
          <cell r="AJ354" t="str">
            <v>n/a</v>
          </cell>
          <cell r="AL354">
            <v>0</v>
          </cell>
          <cell r="AM354">
            <v>0</v>
          </cell>
          <cell r="AO354">
            <v>0</v>
          </cell>
        </row>
        <row r="355">
          <cell r="C355" t="str">
            <v>Facom</v>
          </cell>
          <cell r="E355">
            <v>0</v>
          </cell>
          <cell r="F355">
            <v>0</v>
          </cell>
          <cell r="G355">
            <v>0</v>
          </cell>
          <cell r="H355">
            <v>0</v>
          </cell>
          <cell r="J355">
            <v>13.146094908558764</v>
          </cell>
          <cell r="K355">
            <v>11.234084372001231</v>
          </cell>
          <cell r="L355">
            <v>10.493633310464912</v>
          </cell>
          <cell r="N355">
            <v>34.873812591024901</v>
          </cell>
          <cell r="P355">
            <v>0</v>
          </cell>
          <cell r="Q355">
            <v>0</v>
          </cell>
          <cell r="W355">
            <v>0</v>
          </cell>
          <cell r="Y355">
            <v>0</v>
          </cell>
          <cell r="AA355">
            <v>0</v>
          </cell>
          <cell r="AC355">
            <v>34.873812591024901</v>
          </cell>
          <cell r="AD355" t="str">
            <v>n/a</v>
          </cell>
          <cell r="AF355">
            <v>34.873812591024901</v>
          </cell>
          <cell r="AG355" t="str">
            <v>n/a</v>
          </cell>
          <cell r="AI355">
            <v>34.873812591024901</v>
          </cell>
          <cell r="AJ355" t="str">
            <v>n/a</v>
          </cell>
          <cell r="AL355">
            <v>0</v>
          </cell>
          <cell r="AM355">
            <v>0</v>
          </cell>
          <cell r="AO355">
            <v>0</v>
          </cell>
        </row>
        <row r="356">
          <cell r="C356" t="str">
            <v>Fastening</v>
          </cell>
          <cell r="E356">
            <v>0</v>
          </cell>
          <cell r="F356">
            <v>0</v>
          </cell>
          <cell r="G356">
            <v>0</v>
          </cell>
          <cell r="H356">
            <v>0</v>
          </cell>
          <cell r="J356">
            <v>8.9420000000000002</v>
          </cell>
          <cell r="K356">
            <v>11.113</v>
          </cell>
          <cell r="L356">
            <v>20.416</v>
          </cell>
          <cell r="N356">
            <v>40.471000000000004</v>
          </cell>
          <cell r="P356">
            <v>0</v>
          </cell>
          <cell r="Q356">
            <v>0</v>
          </cell>
          <cell r="W356">
            <v>0</v>
          </cell>
          <cell r="Y356">
            <v>0</v>
          </cell>
          <cell r="AA356">
            <v>0</v>
          </cell>
          <cell r="AC356">
            <v>40.471000000000004</v>
          </cell>
          <cell r="AD356" t="str">
            <v>n/a</v>
          </cell>
          <cell r="AF356">
            <v>40.471000000000004</v>
          </cell>
          <cell r="AG356" t="str">
            <v>n/a</v>
          </cell>
          <cell r="AI356">
            <v>40.471000000000004</v>
          </cell>
          <cell r="AJ356" t="str">
            <v>n/a</v>
          </cell>
          <cell r="AL356">
            <v>0</v>
          </cell>
          <cell r="AM356">
            <v>0</v>
          </cell>
          <cell r="AO356">
            <v>0</v>
          </cell>
        </row>
        <row r="357">
          <cell r="C357" t="str">
            <v>Specialty</v>
          </cell>
          <cell r="E357">
            <v>0</v>
          </cell>
          <cell r="F357">
            <v>0</v>
          </cell>
          <cell r="G357">
            <v>0</v>
          </cell>
          <cell r="H357">
            <v>0</v>
          </cell>
          <cell r="J357">
            <v>2.7070000000000003</v>
          </cell>
          <cell r="K357">
            <v>2.3614000000000002</v>
          </cell>
          <cell r="L357">
            <v>2.5497999999999998</v>
          </cell>
          <cell r="N357">
            <v>7.6181999999999999</v>
          </cell>
          <cell r="P357">
            <v>0</v>
          </cell>
          <cell r="Q357">
            <v>0</v>
          </cell>
          <cell r="W357">
            <v>0</v>
          </cell>
          <cell r="Y357">
            <v>0</v>
          </cell>
          <cell r="AA357">
            <v>0</v>
          </cell>
          <cell r="AC357">
            <v>7.6181999999999999</v>
          </cell>
          <cell r="AD357" t="str">
            <v>n/a</v>
          </cell>
          <cell r="AF357">
            <v>7.6181999999999999</v>
          </cell>
          <cell r="AG357" t="str">
            <v>n/a</v>
          </cell>
          <cell r="AI357">
            <v>7.6181999999999999</v>
          </cell>
          <cell r="AJ357" t="str">
            <v>n/a</v>
          </cell>
          <cell r="AL357">
            <v>0</v>
          </cell>
          <cell r="AM357">
            <v>0</v>
          </cell>
          <cell r="AO357">
            <v>0</v>
          </cell>
        </row>
        <row r="358">
          <cell r="C358" t="str">
            <v>MAC</v>
          </cell>
          <cell r="E358">
            <v>0</v>
          </cell>
          <cell r="F358">
            <v>0</v>
          </cell>
          <cell r="G358">
            <v>0</v>
          </cell>
          <cell r="H358">
            <v>0</v>
          </cell>
          <cell r="J358">
            <v>7.6390000000000002</v>
          </cell>
          <cell r="K358">
            <v>7.3797000000000015</v>
          </cell>
          <cell r="L358">
            <v>9.2365000000000013</v>
          </cell>
          <cell r="N358">
            <v>24.255200000000002</v>
          </cell>
          <cell r="P358">
            <v>0</v>
          </cell>
          <cell r="Q358">
            <v>0</v>
          </cell>
          <cell r="W358">
            <v>0</v>
          </cell>
          <cell r="Y358">
            <v>0</v>
          </cell>
          <cell r="AA358">
            <v>0</v>
          </cell>
          <cell r="AC358">
            <v>24.255200000000002</v>
          </cell>
          <cell r="AD358" t="str">
            <v>n/a</v>
          </cell>
          <cell r="AF358">
            <v>24.255200000000002</v>
          </cell>
          <cell r="AG358" t="str">
            <v>n/a</v>
          </cell>
          <cell r="AI358">
            <v>24.255200000000002</v>
          </cell>
          <cell r="AJ358" t="str">
            <v>n/a</v>
          </cell>
          <cell r="AL358">
            <v>0</v>
          </cell>
          <cell r="AM358">
            <v>0</v>
          </cell>
          <cell r="AO358">
            <v>0</v>
          </cell>
        </row>
        <row r="359">
          <cell r="C359" t="str">
            <v>CST</v>
          </cell>
          <cell r="E359">
            <v>0</v>
          </cell>
          <cell r="F359">
            <v>0</v>
          </cell>
          <cell r="G359">
            <v>0</v>
          </cell>
          <cell r="H359">
            <v>0</v>
          </cell>
          <cell r="J359">
            <v>3.9105794780372309</v>
          </cell>
          <cell r="K359">
            <v>3.1334635824297847</v>
          </cell>
          <cell r="L359">
            <v>3.1334635824297847</v>
          </cell>
          <cell r="N359">
            <v>10.1775066428968</v>
          </cell>
          <cell r="P359">
            <v>0</v>
          </cell>
          <cell r="Q359">
            <v>0</v>
          </cell>
          <cell r="W359">
            <v>0</v>
          </cell>
          <cell r="Y359">
            <v>0</v>
          </cell>
          <cell r="AA359">
            <v>0</v>
          </cell>
          <cell r="AC359">
            <v>10.1775066428968</v>
          </cell>
          <cell r="AD359" t="str">
            <v>n/a</v>
          </cell>
          <cell r="AF359">
            <v>10.1775066428968</v>
          </cell>
          <cell r="AG359" t="str">
            <v>n/a</v>
          </cell>
          <cell r="AI359">
            <v>10.1775066428968</v>
          </cell>
          <cell r="AJ359" t="str">
            <v>n/a</v>
          </cell>
          <cell r="AL359">
            <v>0</v>
          </cell>
          <cell r="AM359">
            <v>0</v>
          </cell>
          <cell r="AO359">
            <v>0</v>
          </cell>
        </row>
        <row r="360">
          <cell r="C360" t="str">
            <v>INDUSTRIAL</v>
          </cell>
          <cell r="E360">
            <v>0</v>
          </cell>
          <cell r="F360">
            <v>0</v>
          </cell>
          <cell r="G360">
            <v>0</v>
          </cell>
          <cell r="H360">
            <v>0</v>
          </cell>
          <cell r="J360">
            <v>49.154020935077071</v>
          </cell>
          <cell r="K360">
            <v>46.548314606008056</v>
          </cell>
          <cell r="L360">
            <v>58.238305305937544</v>
          </cell>
          <cell r="N360">
            <v>153.94064084702268</v>
          </cell>
          <cell r="P360">
            <v>0</v>
          </cell>
          <cell r="Q360">
            <v>0</v>
          </cell>
          <cell r="W360">
            <v>0</v>
          </cell>
          <cell r="Y360">
            <v>0</v>
          </cell>
          <cell r="AA360">
            <v>0</v>
          </cell>
          <cell r="AC360">
            <v>153.94064084702268</v>
          </cell>
          <cell r="AD360" t="str">
            <v>n/a</v>
          </cell>
          <cell r="AF360">
            <v>153.94064084702268</v>
          </cell>
          <cell r="AG360" t="str">
            <v>n/a</v>
          </cell>
          <cell r="AI360">
            <v>153.94064084702268</v>
          </cell>
          <cell r="AJ360" t="str">
            <v>n/a</v>
          </cell>
          <cell r="AL360">
            <v>0</v>
          </cell>
          <cell r="AM360">
            <v>0</v>
          </cell>
          <cell r="AO360">
            <v>0</v>
          </cell>
        </row>
        <row r="362">
          <cell r="C362" t="str">
            <v>Best</v>
          </cell>
          <cell r="E362">
            <v>0</v>
          </cell>
          <cell r="F362">
            <v>0</v>
          </cell>
          <cell r="G362">
            <v>0</v>
          </cell>
          <cell r="H362">
            <v>0</v>
          </cell>
          <cell r="P362">
            <v>0</v>
          </cell>
          <cell r="Q362">
            <v>0</v>
          </cell>
          <cell r="W362">
            <v>0</v>
          </cell>
          <cell r="Y362">
            <v>0</v>
          </cell>
          <cell r="AA362">
            <v>0</v>
          </cell>
          <cell r="AC362">
            <v>0</v>
          </cell>
          <cell r="AD362" t="str">
            <v>n/a</v>
          </cell>
          <cell r="AF362">
            <v>0</v>
          </cell>
          <cell r="AG362" t="str">
            <v>n/a</v>
          </cell>
          <cell r="AI362">
            <v>0</v>
          </cell>
          <cell r="AJ362" t="str">
            <v>n/a</v>
          </cell>
          <cell r="AL362">
            <v>0</v>
          </cell>
          <cell r="AM362">
            <v>0</v>
          </cell>
          <cell r="AO362">
            <v>0</v>
          </cell>
        </row>
        <row r="363">
          <cell r="C363" t="str">
            <v>FriscoBay</v>
          </cell>
          <cell r="E363">
            <v>0</v>
          </cell>
          <cell r="F363">
            <v>0</v>
          </cell>
          <cell r="G363">
            <v>0</v>
          </cell>
          <cell r="H363">
            <v>0</v>
          </cell>
          <cell r="P363">
            <v>0</v>
          </cell>
          <cell r="Q363">
            <v>0</v>
          </cell>
          <cell r="W363">
            <v>0</v>
          </cell>
          <cell r="Y363">
            <v>0</v>
          </cell>
          <cell r="AA363">
            <v>0</v>
          </cell>
          <cell r="AC363">
            <v>0</v>
          </cell>
          <cell r="AD363" t="str">
            <v>n/a</v>
          </cell>
          <cell r="AF363">
            <v>0</v>
          </cell>
          <cell r="AG363" t="str">
            <v>n/a</v>
          </cell>
          <cell r="AI363">
            <v>0</v>
          </cell>
          <cell r="AJ363" t="str">
            <v>n/a</v>
          </cell>
          <cell r="AL363">
            <v>0</v>
          </cell>
          <cell r="AM363">
            <v>0</v>
          </cell>
          <cell r="AO363">
            <v>0</v>
          </cell>
        </row>
        <row r="364">
          <cell r="C364" t="str">
            <v>ISRSolutions</v>
          </cell>
          <cell r="E364">
            <v>0</v>
          </cell>
          <cell r="F364">
            <v>0</v>
          </cell>
          <cell r="G364">
            <v>0</v>
          </cell>
          <cell r="H364">
            <v>0</v>
          </cell>
          <cell r="P364">
            <v>0</v>
          </cell>
          <cell r="Q364">
            <v>0</v>
          </cell>
          <cell r="W364">
            <v>0</v>
          </cell>
          <cell r="Y364">
            <v>0</v>
          </cell>
          <cell r="AA364">
            <v>0</v>
          </cell>
          <cell r="AC364">
            <v>0</v>
          </cell>
          <cell r="AD364" t="str">
            <v>n/a</v>
          </cell>
          <cell r="AF364">
            <v>0</v>
          </cell>
          <cell r="AG364" t="str">
            <v>n/a</v>
          </cell>
          <cell r="AI364">
            <v>0</v>
          </cell>
          <cell r="AJ364" t="str">
            <v>n/a</v>
          </cell>
          <cell r="AL364">
            <v>0</v>
          </cell>
          <cell r="AM364">
            <v>0</v>
          </cell>
          <cell r="AO364">
            <v>0</v>
          </cell>
        </row>
        <row r="365">
          <cell r="C365" t="str">
            <v>Precision</v>
          </cell>
          <cell r="E365">
            <v>0</v>
          </cell>
          <cell r="F365">
            <v>0</v>
          </cell>
          <cell r="G365">
            <v>0</v>
          </cell>
          <cell r="H365">
            <v>0</v>
          </cell>
          <cell r="P365">
            <v>0</v>
          </cell>
          <cell r="Q365">
            <v>0</v>
          </cell>
          <cell r="W365">
            <v>0</v>
          </cell>
          <cell r="Y365">
            <v>0</v>
          </cell>
          <cell r="AA365">
            <v>0</v>
          </cell>
          <cell r="AC365">
            <v>0</v>
          </cell>
          <cell r="AD365" t="str">
            <v>n/a</v>
          </cell>
          <cell r="AF365">
            <v>0</v>
          </cell>
          <cell r="AG365" t="str">
            <v>n/a</v>
          </cell>
          <cell r="AI365">
            <v>0</v>
          </cell>
          <cell r="AJ365" t="str">
            <v>n/a</v>
          </cell>
          <cell r="AL365">
            <v>0</v>
          </cell>
          <cell r="AM365">
            <v>0</v>
          </cell>
          <cell r="AO365">
            <v>0</v>
          </cell>
        </row>
        <row r="366">
          <cell r="C366" t="str">
            <v>CommHdweTotal</v>
          </cell>
          <cell r="E366">
            <v>0</v>
          </cell>
          <cell r="F366">
            <v>0</v>
          </cell>
          <cell r="G366">
            <v>0</v>
          </cell>
          <cell r="H366">
            <v>0</v>
          </cell>
          <cell r="P366">
            <v>0</v>
          </cell>
          <cell r="Q366">
            <v>0</v>
          </cell>
          <cell r="W366">
            <v>0</v>
          </cell>
          <cell r="Y366">
            <v>0</v>
          </cell>
          <cell r="AA366">
            <v>0</v>
          </cell>
          <cell r="AC366">
            <v>0</v>
          </cell>
          <cell r="AD366" t="str">
            <v>n/a</v>
          </cell>
          <cell r="AF366">
            <v>0</v>
          </cell>
          <cell r="AG366" t="str">
            <v>n/a</v>
          </cell>
          <cell r="AI366">
            <v>0</v>
          </cell>
          <cell r="AJ366" t="str">
            <v>n/a</v>
          </cell>
          <cell r="AL366">
            <v>0</v>
          </cell>
          <cell r="AM366">
            <v>0</v>
          </cell>
          <cell r="AO366">
            <v>0</v>
          </cell>
        </row>
        <row r="367">
          <cell r="C367" t="str">
            <v>SGI</v>
          </cell>
          <cell r="E367">
            <v>0</v>
          </cell>
          <cell r="F367">
            <v>0</v>
          </cell>
          <cell r="G367">
            <v>0</v>
          </cell>
          <cell r="H367">
            <v>0</v>
          </cell>
          <cell r="P367">
            <v>0</v>
          </cell>
          <cell r="Q367">
            <v>0</v>
          </cell>
          <cell r="W367">
            <v>0</v>
          </cell>
          <cell r="Y367">
            <v>0</v>
          </cell>
          <cell r="AA367">
            <v>0</v>
          </cell>
          <cell r="AC367">
            <v>0</v>
          </cell>
          <cell r="AD367" t="str">
            <v>n/a</v>
          </cell>
          <cell r="AF367">
            <v>0</v>
          </cell>
          <cell r="AG367" t="str">
            <v>n/a</v>
          </cell>
          <cell r="AI367">
            <v>0</v>
          </cell>
          <cell r="AJ367" t="str">
            <v>n/a</v>
          </cell>
          <cell r="AL367">
            <v>0</v>
          </cell>
          <cell r="AM367">
            <v>0</v>
          </cell>
          <cell r="AO367">
            <v>0</v>
          </cell>
        </row>
        <row r="368">
          <cell r="C368" t="str">
            <v>MAS / SI</v>
          </cell>
          <cell r="E368">
            <v>0</v>
          </cell>
          <cell r="F368">
            <v>0</v>
          </cell>
          <cell r="G368">
            <v>0</v>
          </cell>
          <cell r="H368">
            <v>0</v>
          </cell>
          <cell r="J368">
            <v>14.043560305248</v>
          </cell>
          <cell r="K368">
            <v>16.209366553300001</v>
          </cell>
          <cell r="L368">
            <v>16.927675830424008</v>
          </cell>
          <cell r="N368">
            <v>47.180602688972009</v>
          </cell>
          <cell r="P368">
            <v>0</v>
          </cell>
          <cell r="Q368">
            <v>0</v>
          </cell>
          <cell r="W368">
            <v>0</v>
          </cell>
          <cell r="Y368">
            <v>0</v>
          </cell>
          <cell r="AA368">
            <v>0</v>
          </cell>
          <cell r="AC368">
            <v>47.180602688972009</v>
          </cell>
          <cell r="AD368" t="str">
            <v>n/a</v>
          </cell>
          <cell r="AF368">
            <v>47.180602688972009</v>
          </cell>
          <cell r="AG368" t="str">
            <v>n/a</v>
          </cell>
          <cell r="AI368">
            <v>47.180602688972009</v>
          </cell>
          <cell r="AJ368" t="str">
            <v>n/a</v>
          </cell>
          <cell r="AL368">
            <v>0</v>
          </cell>
          <cell r="AM368">
            <v>0</v>
          </cell>
          <cell r="AO368">
            <v>0</v>
          </cell>
        </row>
        <row r="369">
          <cell r="C369" t="str">
            <v>Access</v>
          </cell>
          <cell r="E369">
            <v>0</v>
          </cell>
          <cell r="F369">
            <v>0</v>
          </cell>
          <cell r="G369">
            <v>0</v>
          </cell>
          <cell r="H369">
            <v>0</v>
          </cell>
          <cell r="J369">
            <v>4.5</v>
          </cell>
          <cell r="K369">
            <v>4.3</v>
          </cell>
          <cell r="L369">
            <v>4.7</v>
          </cell>
          <cell r="N369">
            <v>13.5</v>
          </cell>
          <cell r="P369">
            <v>0</v>
          </cell>
          <cell r="Q369">
            <v>0</v>
          </cell>
          <cell r="W369">
            <v>0</v>
          </cell>
          <cell r="Y369">
            <v>0</v>
          </cell>
          <cell r="AA369">
            <v>0</v>
          </cell>
          <cell r="AC369">
            <v>13.5</v>
          </cell>
          <cell r="AD369" t="str">
            <v>n/a</v>
          </cell>
          <cell r="AF369">
            <v>13.5</v>
          </cell>
          <cell r="AG369" t="str">
            <v>n/a</v>
          </cell>
          <cell r="AI369">
            <v>13.5</v>
          </cell>
          <cell r="AJ369" t="str">
            <v>n/a</v>
          </cell>
          <cell r="AL369">
            <v>0</v>
          </cell>
          <cell r="AM369">
            <v>0</v>
          </cell>
          <cell r="AO369">
            <v>0</v>
          </cell>
        </row>
        <row r="370">
          <cell r="C370" t="str">
            <v>STI</v>
          </cell>
          <cell r="E370">
            <v>0</v>
          </cell>
          <cell r="F370">
            <v>0</v>
          </cell>
          <cell r="G370">
            <v>0</v>
          </cell>
          <cell r="H370">
            <v>0</v>
          </cell>
          <cell r="J370">
            <v>1.558908</v>
          </cell>
          <cell r="K370">
            <v>1.2514829999999999</v>
          </cell>
          <cell r="L370">
            <v>1.431362</v>
          </cell>
          <cell r="N370">
            <v>4.2417530000000001</v>
          </cell>
          <cell r="P370">
            <v>0</v>
          </cell>
          <cell r="Q370">
            <v>0</v>
          </cell>
          <cell r="W370">
            <v>0</v>
          </cell>
          <cell r="Y370">
            <v>0</v>
          </cell>
          <cell r="AA370">
            <v>0</v>
          </cell>
          <cell r="AC370">
            <v>4.2417530000000001</v>
          </cell>
          <cell r="AD370" t="str">
            <v>n/a</v>
          </cell>
          <cell r="AF370">
            <v>4.2417530000000001</v>
          </cell>
          <cell r="AG370" t="str">
            <v>n/a</v>
          </cell>
          <cell r="AI370">
            <v>4.2417530000000001</v>
          </cell>
          <cell r="AJ370" t="str">
            <v>n/a</v>
          </cell>
          <cell r="AL370">
            <v>0</v>
          </cell>
          <cell r="AM370">
            <v>0</v>
          </cell>
          <cell r="AO370">
            <v>0</v>
          </cell>
        </row>
        <row r="371">
          <cell r="C371" t="str">
            <v>Blick</v>
          </cell>
          <cell r="E371">
            <v>0</v>
          </cell>
          <cell r="F371">
            <v>0</v>
          </cell>
          <cell r="G371">
            <v>0</v>
          </cell>
          <cell r="H371">
            <v>0</v>
          </cell>
          <cell r="J371">
            <v>3.339</v>
          </cell>
          <cell r="K371">
            <v>4.2469999999999999</v>
          </cell>
          <cell r="L371">
            <v>5.1970000000000001</v>
          </cell>
          <cell r="N371">
            <v>12.783000000000001</v>
          </cell>
          <cell r="P371">
            <v>0</v>
          </cell>
          <cell r="Q371">
            <v>0</v>
          </cell>
          <cell r="W371">
            <v>0</v>
          </cell>
          <cell r="Y371">
            <v>0</v>
          </cell>
          <cell r="AA371">
            <v>0</v>
          </cell>
          <cell r="AC371">
            <v>12.783000000000001</v>
          </cell>
          <cell r="AD371" t="str">
            <v>n/a</v>
          </cell>
          <cell r="AF371">
            <v>12.783000000000001</v>
          </cell>
          <cell r="AG371" t="str">
            <v>n/a</v>
          </cell>
          <cell r="AI371">
            <v>12.783000000000001</v>
          </cell>
          <cell r="AJ371" t="str">
            <v>n/a</v>
          </cell>
          <cell r="AL371">
            <v>0</v>
          </cell>
          <cell r="AM371">
            <v>0</v>
          </cell>
          <cell r="AO371">
            <v>0</v>
          </cell>
        </row>
        <row r="372">
          <cell r="C372" t="str">
            <v>SecurityAsia</v>
          </cell>
          <cell r="E372">
            <v>0</v>
          </cell>
          <cell r="F372">
            <v>0</v>
          </cell>
          <cell r="G372">
            <v>0</v>
          </cell>
          <cell r="H372">
            <v>0</v>
          </cell>
          <cell r="J372">
            <v>0.23899999999999999</v>
          </cell>
          <cell r="K372">
            <v>0.34499999999999997</v>
          </cell>
          <cell r="L372">
            <v>0.34499999999999997</v>
          </cell>
          <cell r="N372">
            <v>0.92899999999999994</v>
          </cell>
          <cell r="P372">
            <v>0</v>
          </cell>
          <cell r="Q372">
            <v>0</v>
          </cell>
          <cell r="W372">
            <v>0</v>
          </cell>
          <cell r="Y372">
            <v>0</v>
          </cell>
          <cell r="AA372">
            <v>0</v>
          </cell>
          <cell r="AC372">
            <v>0.92899999999999994</v>
          </cell>
          <cell r="AD372" t="str">
            <v>n/a</v>
          </cell>
          <cell r="AF372">
            <v>0.92899999999999994</v>
          </cell>
          <cell r="AG372" t="str">
            <v>n/a</v>
          </cell>
          <cell r="AI372">
            <v>0.92899999999999994</v>
          </cell>
          <cell r="AJ372" t="str">
            <v>n/a</v>
          </cell>
          <cell r="AL372">
            <v>0</v>
          </cell>
          <cell r="AM372">
            <v>0</v>
          </cell>
          <cell r="AO372">
            <v>0</v>
          </cell>
        </row>
        <row r="373">
          <cell r="C373" t="str">
            <v>SECURITY</v>
          </cell>
          <cell r="E373">
            <v>0</v>
          </cell>
          <cell r="F373">
            <v>0</v>
          </cell>
          <cell r="G373">
            <v>0</v>
          </cell>
          <cell r="H373">
            <v>0</v>
          </cell>
          <cell r="J373">
            <v>23.680468305247999</v>
          </cell>
          <cell r="K373">
            <v>26.3528495533</v>
          </cell>
          <cell r="L373">
            <v>28.601037830424005</v>
          </cell>
          <cell r="N373">
            <v>78.634355688972008</v>
          </cell>
          <cell r="P373">
            <v>0</v>
          </cell>
          <cell r="Q373">
            <v>0</v>
          </cell>
          <cell r="W373">
            <v>0</v>
          </cell>
          <cell r="Y373">
            <v>0</v>
          </cell>
          <cell r="AA373">
            <v>0</v>
          </cell>
          <cell r="AC373">
            <v>78.634355688972008</v>
          </cell>
          <cell r="AD373" t="str">
            <v>n/a</v>
          </cell>
          <cell r="AF373">
            <v>78.634355688972008</v>
          </cell>
          <cell r="AG373" t="str">
            <v>n/a</v>
          </cell>
          <cell r="AI373">
            <v>78.634355688972008</v>
          </cell>
          <cell r="AJ373" t="str">
            <v>n/a</v>
          </cell>
          <cell r="AL373">
            <v>0</v>
          </cell>
          <cell r="AM373">
            <v>0</v>
          </cell>
          <cell r="AO373">
            <v>0</v>
          </cell>
        </row>
        <row r="375">
          <cell r="C375" t="str">
            <v>Eliminations</v>
          </cell>
          <cell r="E375">
            <v>0</v>
          </cell>
          <cell r="F375">
            <v>0</v>
          </cell>
          <cell r="G375">
            <v>0</v>
          </cell>
          <cell r="H375">
            <v>0</v>
          </cell>
          <cell r="J375">
            <v>-5.4491369756000001</v>
          </cell>
          <cell r="K375">
            <v>-4.5448086552000007</v>
          </cell>
          <cell r="L375">
            <v>-5.1220233024000006</v>
          </cell>
          <cell r="N375">
            <v>-15.115968933200001</v>
          </cell>
          <cell r="P375">
            <v>0</v>
          </cell>
          <cell r="Q375">
            <v>0</v>
          </cell>
          <cell r="W375">
            <v>0</v>
          </cell>
          <cell r="Y375">
            <v>0</v>
          </cell>
          <cell r="AA375">
            <v>0</v>
          </cell>
          <cell r="AC375">
            <v>-15.115968933200001</v>
          </cell>
          <cell r="AD375" t="str">
            <v>n/a</v>
          </cell>
          <cell r="AF375">
            <v>-15.115968933200001</v>
          </cell>
          <cell r="AG375" t="str">
            <v>n/a</v>
          </cell>
          <cell r="AI375">
            <v>-15.115968933200001</v>
          </cell>
          <cell r="AJ375" t="str">
            <v>n/a</v>
          </cell>
          <cell r="AL375">
            <v>0</v>
          </cell>
          <cell r="AM375">
            <v>0</v>
          </cell>
          <cell r="AO375">
            <v>0</v>
          </cell>
        </row>
        <row r="376">
          <cell r="AL376">
            <v>0</v>
          </cell>
        </row>
        <row r="377">
          <cell r="C377" t="str">
            <v>1000s</v>
          </cell>
          <cell r="E377">
            <v>0</v>
          </cell>
          <cell r="F377">
            <v>0</v>
          </cell>
          <cell r="G377">
            <v>0</v>
          </cell>
          <cell r="H377">
            <v>0</v>
          </cell>
          <cell r="J377">
            <v>96.141011774194723</v>
          </cell>
          <cell r="K377">
            <v>100.92006566966654</v>
          </cell>
          <cell r="L377">
            <v>126.48293629279949</v>
          </cell>
          <cell r="N377">
            <v>323.54401373666076</v>
          </cell>
          <cell r="P377">
            <v>0</v>
          </cell>
          <cell r="Q377">
            <v>0</v>
          </cell>
          <cell r="W377">
            <v>0</v>
          </cell>
          <cell r="Y377">
            <v>0</v>
          </cell>
          <cell r="AA377">
            <v>0</v>
          </cell>
          <cell r="AC377">
            <v>323.54401373666076</v>
          </cell>
          <cell r="AD377" t="str">
            <v>n/a</v>
          </cell>
          <cell r="AF377">
            <v>323.54401373666076</v>
          </cell>
          <cell r="AG377" t="str">
            <v>n/a</v>
          </cell>
          <cell r="AI377">
            <v>323.54401373666076</v>
          </cell>
          <cell r="AJ377" t="str">
            <v>n/a</v>
          </cell>
          <cell r="AL377">
            <v>0</v>
          </cell>
          <cell r="AM377">
            <v>0</v>
          </cell>
          <cell r="AO377">
            <v>0</v>
          </cell>
        </row>
        <row r="379">
          <cell r="C379" t="str">
            <v>NationalHdwr</v>
          </cell>
          <cell r="E379">
            <v>0</v>
          </cell>
          <cell r="F379">
            <v>0</v>
          </cell>
          <cell r="G379">
            <v>0</v>
          </cell>
          <cell r="H379">
            <v>0</v>
          </cell>
          <cell r="J379">
            <v>2.5410060000000003</v>
          </cell>
          <cell r="K379">
            <v>2.7360060000000006</v>
          </cell>
          <cell r="L379">
            <v>3.7570059999999996</v>
          </cell>
          <cell r="N379">
            <v>9.0340179999999997</v>
          </cell>
          <cell r="P379">
            <v>0</v>
          </cell>
          <cell r="Q379">
            <v>0</v>
          </cell>
          <cell r="W379">
            <v>0</v>
          </cell>
          <cell r="Y379">
            <v>0</v>
          </cell>
          <cell r="AA379">
            <v>0</v>
          </cell>
          <cell r="AC379">
            <v>9.0340179999999997</v>
          </cell>
          <cell r="AD379" t="str">
            <v>n/a</v>
          </cell>
          <cell r="AF379">
            <v>9.0340179999999997</v>
          </cell>
          <cell r="AG379" t="str">
            <v>n/a</v>
          </cell>
          <cell r="AI379">
            <v>9.0340179999999997</v>
          </cell>
          <cell r="AJ379" t="str">
            <v>n/a</v>
          </cell>
          <cell r="AL379">
            <v>0</v>
          </cell>
          <cell r="AM379">
            <v>0</v>
          </cell>
          <cell r="AO379">
            <v>0</v>
          </cell>
        </row>
        <row r="380">
          <cell r="C380" t="str">
            <v>Facom_TOT</v>
          </cell>
          <cell r="E380">
            <v>0</v>
          </cell>
          <cell r="F380">
            <v>0</v>
          </cell>
          <cell r="G380">
            <v>0</v>
          </cell>
          <cell r="H380">
            <v>0</v>
          </cell>
          <cell r="J380">
            <v>13.510117215016869</v>
          </cell>
          <cell r="K380">
            <v>11.494577718573112</v>
          </cell>
          <cell r="L380">
            <v>10.714033714669688</v>
          </cell>
          <cell r="N380">
            <v>35.71872864825967</v>
          </cell>
          <cell r="P380">
            <v>0</v>
          </cell>
          <cell r="Q380">
            <v>0</v>
          </cell>
          <cell r="W380">
            <v>0</v>
          </cell>
          <cell r="Y380">
            <v>0</v>
          </cell>
          <cell r="AA380">
            <v>0</v>
          </cell>
          <cell r="AC380">
            <v>35.71872864825967</v>
          </cell>
          <cell r="AD380" t="str">
            <v>n/a</v>
          </cell>
          <cell r="AF380">
            <v>35.71872864825967</v>
          </cell>
          <cell r="AG380" t="str">
            <v>n/a</v>
          </cell>
          <cell r="AI380">
            <v>35.71872864825967</v>
          </cell>
          <cell r="AJ380" t="str">
            <v>n/a</v>
          </cell>
          <cell r="AL380">
            <v>0</v>
          </cell>
          <cell r="AM380">
            <v>0</v>
          </cell>
          <cell r="AO380">
            <v>0</v>
          </cell>
        </row>
        <row r="382">
          <cell r="C382" t="str">
            <v>1000woa</v>
          </cell>
          <cell r="E382">
            <v>0</v>
          </cell>
          <cell r="F382">
            <v>0</v>
          </cell>
          <cell r="G382">
            <v>0</v>
          </cell>
          <cell r="H382">
            <v>0</v>
          </cell>
          <cell r="J382">
            <v>80.089888559177865</v>
          </cell>
          <cell r="K382">
            <v>86.689481951093427</v>
          </cell>
          <cell r="L382">
            <v>112.01189657812981</v>
          </cell>
          <cell r="N382">
            <v>278.79126708840113</v>
          </cell>
          <cell r="P382">
            <v>0</v>
          </cell>
          <cell r="Q382">
            <v>0</v>
          </cell>
          <cell r="W382">
            <v>0</v>
          </cell>
          <cell r="Y382">
            <v>0</v>
          </cell>
          <cell r="AA382">
            <v>0</v>
          </cell>
          <cell r="AC382">
            <v>278.79126708840113</v>
          </cell>
          <cell r="AD382" t="str">
            <v>n/a</v>
          </cell>
          <cell r="AF382">
            <v>278.79126708840113</v>
          </cell>
          <cell r="AG382" t="str">
            <v>n/a</v>
          </cell>
          <cell r="AI382">
            <v>278.79126708840113</v>
          </cell>
          <cell r="AJ382" t="str">
            <v>n/a</v>
          </cell>
          <cell r="AL382">
            <v>0</v>
          </cell>
          <cell r="AM382">
            <v>0</v>
          </cell>
          <cell r="AO382">
            <v>0</v>
          </cell>
        </row>
        <row r="383">
          <cell r="C383" t="str">
            <v>1000woa-2006</v>
          </cell>
          <cell r="E383">
            <v>0</v>
          </cell>
          <cell r="F383">
            <v>0</v>
          </cell>
          <cell r="G383">
            <v>0</v>
          </cell>
          <cell r="H383">
            <v>0</v>
          </cell>
          <cell r="J383">
            <v>80.089888559177865</v>
          </cell>
          <cell r="K383">
            <v>86.689481951093427</v>
          </cell>
          <cell r="L383">
            <v>112.01189657812981</v>
          </cell>
          <cell r="N383">
            <v>278.79126708840113</v>
          </cell>
          <cell r="P383">
            <v>0</v>
          </cell>
          <cell r="Q383">
            <v>0</v>
          </cell>
          <cell r="S383">
            <v>0</v>
          </cell>
          <cell r="T383">
            <v>0</v>
          </cell>
          <cell r="U383">
            <v>0</v>
          </cell>
          <cell r="W383">
            <v>0</v>
          </cell>
          <cell r="Y383">
            <v>0</v>
          </cell>
          <cell r="AA383">
            <v>0</v>
          </cell>
          <cell r="AC383">
            <v>278.79126708840113</v>
          </cell>
          <cell r="AD383" t="str">
            <v>n/a</v>
          </cell>
          <cell r="AF383">
            <v>278.79126708840107</v>
          </cell>
          <cell r="AG383" t="str">
            <v>n/a</v>
          </cell>
          <cell r="AI383">
            <v>278.79126708840107</v>
          </cell>
          <cell r="AJ383" t="str">
            <v>n/a</v>
          </cell>
          <cell r="AL383">
            <v>0</v>
          </cell>
          <cell r="AM383">
            <v>0</v>
          </cell>
          <cell r="AO383">
            <v>0</v>
          </cell>
        </row>
        <row r="386">
          <cell r="C386" t="str">
            <v>Consumer</v>
          </cell>
          <cell r="E386">
            <v>0</v>
          </cell>
          <cell r="F386">
            <v>0</v>
          </cell>
          <cell r="G386">
            <v>0</v>
          </cell>
          <cell r="H386">
            <v>0</v>
          </cell>
          <cell r="J386">
            <v>28.755659509469645</v>
          </cell>
          <cell r="K386">
            <v>32.563710165558483</v>
          </cell>
          <cell r="L386">
            <v>44.765616458837947</v>
          </cell>
          <cell r="N386">
            <v>106.08498613386607</v>
          </cell>
          <cell r="P386">
            <v>0</v>
          </cell>
          <cell r="Q386">
            <v>0</v>
          </cell>
          <cell r="W386">
            <v>0</v>
          </cell>
          <cell r="Y386">
            <v>0</v>
          </cell>
          <cell r="AA386">
            <v>0</v>
          </cell>
          <cell r="AC386">
            <v>106.08498613386607</v>
          </cell>
          <cell r="AD386" t="str">
            <v>n/a</v>
          </cell>
          <cell r="AF386">
            <v>106.08498613386607</v>
          </cell>
          <cell r="AG386" t="str">
            <v>n/a</v>
          </cell>
          <cell r="AI386">
            <v>106.08498613386607</v>
          </cell>
          <cell r="AJ386" t="str">
            <v>n/a</v>
          </cell>
          <cell r="AL386">
            <v>0</v>
          </cell>
          <cell r="AM386">
            <v>0</v>
          </cell>
          <cell r="AO386">
            <v>0</v>
          </cell>
        </row>
        <row r="387">
          <cell r="C387" t="str">
            <v>NationalHdwr</v>
          </cell>
          <cell r="E387">
            <v>0</v>
          </cell>
          <cell r="F387">
            <v>0</v>
          </cell>
          <cell r="G387">
            <v>0</v>
          </cell>
          <cell r="H387">
            <v>0</v>
          </cell>
          <cell r="J387">
            <v>2.5410060000000003</v>
          </cell>
          <cell r="K387">
            <v>2.7360060000000006</v>
          </cell>
          <cell r="L387">
            <v>3.7570059999999996</v>
          </cell>
          <cell r="N387">
            <v>9.0340179999999997</v>
          </cell>
          <cell r="P387">
            <v>0</v>
          </cell>
          <cell r="Q387">
            <v>0</v>
          </cell>
          <cell r="W387">
            <v>0</v>
          </cell>
          <cell r="Y387">
            <v>0</v>
          </cell>
          <cell r="AA387">
            <v>0</v>
          </cell>
          <cell r="AC387">
            <v>9.0340179999999997</v>
          </cell>
          <cell r="AD387" t="str">
            <v>n/a</v>
          </cell>
          <cell r="AF387">
            <v>9.0340179999999997</v>
          </cell>
          <cell r="AG387" t="str">
            <v>n/a</v>
          </cell>
          <cell r="AI387">
            <v>9.0340179999999997</v>
          </cell>
          <cell r="AJ387" t="str">
            <v>n/a</v>
          </cell>
          <cell r="AL387">
            <v>0</v>
          </cell>
          <cell r="AM387">
            <v>0</v>
          </cell>
          <cell r="AO387">
            <v>0</v>
          </cell>
        </row>
        <row r="388">
          <cell r="C388" t="str">
            <v>ToolsFacom</v>
          </cell>
          <cell r="E388">
            <v>0</v>
          </cell>
          <cell r="F388">
            <v>0</v>
          </cell>
          <cell r="G388">
            <v>0</v>
          </cell>
          <cell r="H388">
            <v>0</v>
          </cell>
          <cell r="J388">
            <v>0.2224691092416495</v>
          </cell>
          <cell r="K388">
            <v>0.14930770553648937</v>
          </cell>
          <cell r="L388">
            <v>0.12097499606593279</v>
          </cell>
          <cell r="N388">
            <v>0.4927518108440716</v>
          </cell>
          <cell r="P388">
            <v>0</v>
          </cell>
          <cell r="Q388">
            <v>0</v>
          </cell>
          <cell r="W388">
            <v>0</v>
          </cell>
          <cell r="Y388">
            <v>0</v>
          </cell>
          <cell r="AA388">
            <v>0</v>
          </cell>
          <cell r="AC388">
            <v>0.4927518108440716</v>
          </cell>
          <cell r="AD388" t="str">
            <v>n/a</v>
          </cell>
          <cell r="AF388">
            <v>0.4927518108440716</v>
          </cell>
          <cell r="AG388" t="str">
            <v>n/a</v>
          </cell>
          <cell r="AI388">
            <v>0.4927518108440716</v>
          </cell>
          <cell r="AJ388" t="str">
            <v>n/a</v>
          </cell>
          <cell r="AL388">
            <v>0</v>
          </cell>
          <cell r="AM388">
            <v>0</v>
          </cell>
          <cell r="AO388">
            <v>0</v>
          </cell>
        </row>
        <row r="389">
          <cell r="C389" t="str">
            <v>Consumer Core</v>
          </cell>
          <cell r="E389">
            <v>0</v>
          </cell>
          <cell r="F389">
            <v>0</v>
          </cell>
          <cell r="G389">
            <v>0</v>
          </cell>
          <cell r="H389">
            <v>0</v>
          </cell>
          <cell r="J389">
            <v>25.992184400227995</v>
          </cell>
          <cell r="K389">
            <v>29.678396460021993</v>
          </cell>
          <cell r="L389">
            <v>40.887635462772018</v>
          </cell>
          <cell r="N389">
            <v>96.558216323022009</v>
          </cell>
          <cell r="P389">
            <v>0</v>
          </cell>
          <cell r="Q389">
            <v>0</v>
          </cell>
          <cell r="W389">
            <v>0</v>
          </cell>
          <cell r="Y389">
            <v>0</v>
          </cell>
          <cell r="AA389">
            <v>0</v>
          </cell>
          <cell r="AC389">
            <v>96.558216323022009</v>
          </cell>
          <cell r="AD389" t="str">
            <v>n/a</v>
          </cell>
          <cell r="AF389">
            <v>96.558216323022009</v>
          </cell>
          <cell r="AG389" t="str">
            <v>n/a</v>
          </cell>
          <cell r="AI389">
            <v>96.558216323022009</v>
          </cell>
          <cell r="AJ389" t="str">
            <v>n/a</v>
          </cell>
          <cell r="AL389">
            <v>0</v>
          </cell>
          <cell r="AM389">
            <v>0</v>
          </cell>
          <cell r="AO389">
            <v>0</v>
          </cell>
        </row>
        <row r="390">
          <cell r="C390" t="str">
            <v xml:space="preserve">Industrial  </v>
          </cell>
          <cell r="E390">
            <v>0</v>
          </cell>
          <cell r="F390">
            <v>0</v>
          </cell>
          <cell r="G390">
            <v>0</v>
          </cell>
          <cell r="H390">
            <v>0</v>
          </cell>
          <cell r="J390">
            <v>49.154020935077071</v>
          </cell>
          <cell r="K390">
            <v>46.548314606008056</v>
          </cell>
          <cell r="L390">
            <v>58.238305305937544</v>
          </cell>
          <cell r="N390">
            <v>153.94064084702268</v>
          </cell>
          <cell r="P390">
            <v>0</v>
          </cell>
          <cell r="Q390">
            <v>0</v>
          </cell>
          <cell r="W390">
            <v>0</v>
          </cell>
          <cell r="Y390">
            <v>0</v>
          </cell>
          <cell r="AA390">
            <v>0</v>
          </cell>
          <cell r="AC390">
            <v>153.94064084702268</v>
          </cell>
          <cell r="AD390" t="str">
            <v>n/a</v>
          </cell>
          <cell r="AF390">
            <v>153.94064084702268</v>
          </cell>
          <cell r="AG390" t="str">
            <v>n/a</v>
          </cell>
          <cell r="AI390">
            <v>153.94064084702268</v>
          </cell>
          <cell r="AJ390" t="str">
            <v>n/a</v>
          </cell>
          <cell r="AL390">
            <v>0</v>
          </cell>
          <cell r="AM390">
            <v>0</v>
          </cell>
          <cell r="AO390">
            <v>0</v>
          </cell>
        </row>
        <row r="391">
          <cell r="C391" t="str">
            <v>Facom</v>
          </cell>
          <cell r="E391">
            <v>0</v>
          </cell>
          <cell r="F391">
            <v>0</v>
          </cell>
          <cell r="G391">
            <v>0</v>
          </cell>
          <cell r="H391">
            <v>0</v>
          </cell>
          <cell r="J391">
            <v>13.146094908558764</v>
          </cell>
          <cell r="K391">
            <v>11.234084372001231</v>
          </cell>
          <cell r="L391">
            <v>10.493633310464912</v>
          </cell>
          <cell r="N391">
            <v>34.873812591024901</v>
          </cell>
          <cell r="P391">
            <v>0</v>
          </cell>
          <cell r="Q391">
            <v>0</v>
          </cell>
          <cell r="W391">
            <v>0</v>
          </cell>
          <cell r="Y391">
            <v>0</v>
          </cell>
          <cell r="AA391">
            <v>0</v>
          </cell>
          <cell r="AC391">
            <v>34.873812591024901</v>
          </cell>
          <cell r="AD391" t="str">
            <v>n/a</v>
          </cell>
          <cell r="AF391">
            <v>34.873812591024901</v>
          </cell>
          <cell r="AG391" t="str">
            <v>n/a</v>
          </cell>
          <cell r="AI391">
            <v>34.873812591024901</v>
          </cell>
          <cell r="AJ391" t="str">
            <v>n/a</v>
          </cell>
          <cell r="AL391">
            <v>0</v>
          </cell>
          <cell r="AM391">
            <v>0</v>
          </cell>
          <cell r="AO391">
            <v>0</v>
          </cell>
        </row>
        <row r="392">
          <cell r="C392">
            <v>483</v>
          </cell>
          <cell r="E392">
            <v>0</v>
          </cell>
          <cell r="F392">
            <v>0</v>
          </cell>
          <cell r="G392">
            <v>0</v>
          </cell>
          <cell r="H392">
            <v>0</v>
          </cell>
          <cell r="J392">
            <v>0.14155319721645604</v>
          </cell>
          <cell r="K392">
            <v>0.11118564103539193</v>
          </cell>
          <cell r="L392">
            <v>9.9425408138844013E-2</v>
          </cell>
          <cell r="N392">
            <v>0.35216424639069199</v>
          </cell>
          <cell r="P392">
            <v>0</v>
          </cell>
          <cell r="Q392">
            <v>0</v>
          </cell>
          <cell r="W392">
            <v>0</v>
          </cell>
          <cell r="Y392">
            <v>0</v>
          </cell>
          <cell r="AA392">
            <v>0</v>
          </cell>
          <cell r="AC392">
            <v>0.35216424639069199</v>
          </cell>
          <cell r="AD392" t="str">
            <v>n/a</v>
          </cell>
          <cell r="AF392">
            <v>0.35216424639069199</v>
          </cell>
          <cell r="AG392" t="str">
            <v>n/a</v>
          </cell>
          <cell r="AI392">
            <v>0.35216424639069199</v>
          </cell>
          <cell r="AJ392" t="str">
            <v>n/a</v>
          </cell>
          <cell r="AL392">
            <v>0</v>
          </cell>
          <cell r="AM392">
            <v>0</v>
          </cell>
          <cell r="AO392">
            <v>0</v>
          </cell>
        </row>
        <row r="393">
          <cell r="C393" t="str">
            <v>Industrial Core</v>
          </cell>
          <cell r="E393">
            <v>0</v>
          </cell>
          <cell r="F393">
            <v>0</v>
          </cell>
          <cell r="G393">
            <v>0</v>
          </cell>
          <cell r="H393">
            <v>0</v>
          </cell>
          <cell r="J393">
            <v>35.866372829301852</v>
          </cell>
          <cell r="K393">
            <v>35.203044592971438</v>
          </cell>
          <cell r="L393">
            <v>47.645246587333787</v>
          </cell>
          <cell r="N393">
            <v>118.71466400960708</v>
          </cell>
          <cell r="P393">
            <v>0</v>
          </cell>
          <cell r="Q393">
            <v>0</v>
          </cell>
          <cell r="W393">
            <v>0</v>
          </cell>
          <cell r="Y393">
            <v>0</v>
          </cell>
          <cell r="AA393">
            <v>0</v>
          </cell>
          <cell r="AC393">
            <v>118.71466400960708</v>
          </cell>
          <cell r="AD393" t="str">
            <v>n/a</v>
          </cell>
          <cell r="AF393">
            <v>118.71466400960708</v>
          </cell>
          <cell r="AG393" t="str">
            <v>n/a</v>
          </cell>
          <cell r="AI393">
            <v>118.71466400960708</v>
          </cell>
          <cell r="AJ393" t="str">
            <v>n/a</v>
          </cell>
          <cell r="AL393">
            <v>0</v>
          </cell>
          <cell r="AM393">
            <v>0</v>
          </cell>
          <cell r="AO393">
            <v>0</v>
          </cell>
        </row>
        <row r="394">
          <cell r="C394" t="str">
            <v>CoreEuropeWOHD</v>
          </cell>
          <cell r="E394">
            <v>0</v>
          </cell>
          <cell r="F394">
            <v>0</v>
          </cell>
          <cell r="G394">
            <v>0</v>
          </cell>
          <cell r="H394">
            <v>0</v>
          </cell>
          <cell r="J394">
            <v>12.954554985710251</v>
          </cell>
          <cell r="K394">
            <v>12.109340329757869</v>
          </cell>
          <cell r="L394">
            <v>11.211401705307637</v>
          </cell>
          <cell r="N394">
            <v>36.275297020775753</v>
          </cell>
          <cell r="P394">
            <v>0</v>
          </cell>
          <cell r="Q394">
            <v>0</v>
          </cell>
          <cell r="W394">
            <v>0</v>
          </cell>
          <cell r="Y394">
            <v>0</v>
          </cell>
          <cell r="AA394">
            <v>0</v>
          </cell>
          <cell r="AC394">
            <v>36.275297020775753</v>
          </cell>
          <cell r="AD394" t="str">
            <v>n/a</v>
          </cell>
          <cell r="AF394">
            <v>36.275297020775753</v>
          </cell>
          <cell r="AG394" t="str">
            <v>n/a</v>
          </cell>
          <cell r="AI394">
            <v>36.275297020775753</v>
          </cell>
          <cell r="AJ394" t="str">
            <v>n/a</v>
          </cell>
          <cell r="AL394">
            <v>0</v>
          </cell>
          <cell r="AM394">
            <v>0</v>
          </cell>
          <cell r="AO394">
            <v>0</v>
          </cell>
        </row>
        <row r="395">
          <cell r="C395" t="str">
            <v>APSales</v>
          </cell>
          <cell r="E395">
            <v>0</v>
          </cell>
          <cell r="F395">
            <v>0</v>
          </cell>
          <cell r="G395">
            <v>0</v>
          </cell>
          <cell r="H395">
            <v>0</v>
          </cell>
          <cell r="J395">
            <v>3.653</v>
          </cell>
          <cell r="K395">
            <v>4.0750000000000002</v>
          </cell>
          <cell r="L395">
            <v>3.8559999999999999</v>
          </cell>
          <cell r="N395">
            <v>11.584</v>
          </cell>
          <cell r="P395">
            <v>0</v>
          </cell>
          <cell r="Q395">
            <v>0</v>
          </cell>
          <cell r="W395">
            <v>0</v>
          </cell>
          <cell r="Y395">
            <v>0</v>
          </cell>
          <cell r="AA395">
            <v>0</v>
          </cell>
          <cell r="AC395">
            <v>11.584</v>
          </cell>
          <cell r="AD395" t="str">
            <v>n/a</v>
          </cell>
          <cell r="AF395">
            <v>11.584</v>
          </cell>
          <cell r="AG395" t="str">
            <v>n/a</v>
          </cell>
          <cell r="AI395">
            <v>11.584</v>
          </cell>
          <cell r="AJ395" t="e">
            <v>#DIV/0!</v>
          </cell>
          <cell r="AL395">
            <v>0</v>
          </cell>
          <cell r="AM395">
            <v>0</v>
          </cell>
          <cell r="AO395">
            <v>0</v>
          </cell>
        </row>
        <row r="1424">
          <cell r="C1424" t="str">
            <v>sganda</v>
          </cell>
        </row>
        <row r="1425">
          <cell r="C1425" t="str">
            <v>ToolswoFac</v>
          </cell>
          <cell r="E1425">
            <v>0</v>
          </cell>
          <cell r="F1425">
            <v>0</v>
          </cell>
          <cell r="G1425">
            <v>0</v>
          </cell>
          <cell r="H1425">
            <v>0</v>
          </cell>
          <cell r="J1425">
            <v>15.393892000000001</v>
          </cell>
          <cell r="K1425">
            <v>14.805205000000001</v>
          </cell>
          <cell r="L1425">
            <v>13.983002000000001</v>
          </cell>
          <cell r="N1425">
            <v>44.182099000000001</v>
          </cell>
          <cell r="P1425">
            <v>0</v>
          </cell>
          <cell r="Q1425">
            <v>0</v>
          </cell>
          <cell r="W1425">
            <v>0</v>
          </cell>
          <cell r="Y1425">
            <v>0</v>
          </cell>
          <cell r="AA1425">
            <v>0</v>
          </cell>
          <cell r="AC1425">
            <v>44.182099000000001</v>
          </cell>
          <cell r="AD1425" t="str">
            <v>n/a</v>
          </cell>
          <cell r="AF1425">
            <v>44.182099000000001</v>
          </cell>
          <cell r="AG1425" t="str">
            <v>n/a</v>
          </cell>
          <cell r="AI1425">
            <v>44.182099000000001</v>
          </cell>
          <cell r="AJ1425" t="str">
            <v>n/a</v>
          </cell>
          <cell r="AL1425">
            <v>0</v>
          </cell>
          <cell r="AM1425">
            <v>0</v>
          </cell>
          <cell r="AO1425">
            <v>0</v>
          </cell>
        </row>
        <row r="1426">
          <cell r="C1426" t="str">
            <v>MechanicConsumer</v>
          </cell>
          <cell r="E1426">
            <v>0</v>
          </cell>
          <cell r="F1426">
            <v>0</v>
          </cell>
          <cell r="G1426">
            <v>0</v>
          </cell>
          <cell r="H1426">
            <v>0</v>
          </cell>
          <cell r="J1426">
            <v>1.5702325714359966</v>
          </cell>
          <cell r="K1426">
            <v>1.3526249234409797</v>
          </cell>
          <cell r="L1426">
            <v>1.4019002170011141</v>
          </cell>
          <cell r="N1426">
            <v>4.3247577118780907</v>
          </cell>
          <cell r="P1426">
            <v>0</v>
          </cell>
          <cell r="Q1426">
            <v>0</v>
          </cell>
          <cell r="W1426">
            <v>0</v>
          </cell>
          <cell r="Y1426">
            <v>0</v>
          </cell>
          <cell r="AA1426">
            <v>0</v>
          </cell>
          <cell r="AC1426">
            <v>4.3247577118780907</v>
          </cell>
          <cell r="AD1426" t="str">
            <v>n/a</v>
          </cell>
          <cell r="AF1426">
            <v>4.3247577118780907</v>
          </cell>
          <cell r="AG1426" t="str">
            <v>n/a</v>
          </cell>
          <cell r="AI1426">
            <v>4.3247577118780907</v>
          </cell>
          <cell r="AJ1426" t="str">
            <v>n/a</v>
          </cell>
          <cell r="AL1426">
            <v>0</v>
          </cell>
          <cell r="AM1426">
            <v>0</v>
          </cell>
          <cell r="AO1426">
            <v>0</v>
          </cell>
        </row>
        <row r="1427">
          <cell r="C1427" t="str">
            <v>Zag</v>
          </cell>
          <cell r="E1427">
            <v>0</v>
          </cell>
          <cell r="F1427">
            <v>0</v>
          </cell>
          <cell r="G1427">
            <v>0</v>
          </cell>
          <cell r="H1427">
            <v>0</v>
          </cell>
          <cell r="J1427">
            <v>1.903</v>
          </cell>
          <cell r="K1427">
            <v>1.7750000000000001</v>
          </cell>
          <cell r="L1427">
            <v>2.0510000000000002</v>
          </cell>
          <cell r="N1427">
            <v>5.7290000000000001</v>
          </cell>
          <cell r="P1427">
            <v>0</v>
          </cell>
          <cell r="Q1427">
            <v>0</v>
          </cell>
          <cell r="W1427">
            <v>0</v>
          </cell>
          <cell r="Y1427">
            <v>0</v>
          </cell>
          <cell r="AA1427">
            <v>0</v>
          </cell>
          <cell r="AC1427">
            <v>5.7290000000000001</v>
          </cell>
          <cell r="AD1427" t="str">
            <v>n/a</v>
          </cell>
          <cell r="AF1427">
            <v>5.7290000000000001</v>
          </cell>
          <cell r="AG1427" t="str">
            <v>n/a</v>
          </cell>
          <cell r="AI1427">
            <v>5.7290000000000001</v>
          </cell>
          <cell r="AJ1427" t="str">
            <v>n/a</v>
          </cell>
          <cell r="AL1427">
            <v>0</v>
          </cell>
          <cell r="AM1427">
            <v>0</v>
          </cell>
          <cell r="AO1427">
            <v>0</v>
          </cell>
        </row>
        <row r="1428">
          <cell r="C1428" t="str">
            <v>Consumer Tools &amp; Storage</v>
          </cell>
          <cell r="E1428">
            <v>0</v>
          </cell>
          <cell r="F1428">
            <v>0</v>
          </cell>
          <cell r="G1428">
            <v>0</v>
          </cell>
          <cell r="H1428">
            <v>0</v>
          </cell>
          <cell r="J1428">
            <v>18.867124571435998</v>
          </cell>
          <cell r="K1428">
            <v>17.93282992344098</v>
          </cell>
          <cell r="L1428">
            <v>17.435902217001114</v>
          </cell>
          <cell r="N1428">
            <v>54.235856711878093</v>
          </cell>
          <cell r="P1428">
            <v>0</v>
          </cell>
          <cell r="Q1428">
            <v>0</v>
          </cell>
          <cell r="W1428">
            <v>0</v>
          </cell>
          <cell r="Y1428">
            <v>0</v>
          </cell>
          <cell r="AA1428">
            <v>0</v>
          </cell>
          <cell r="AC1428">
            <v>54.235856711878093</v>
          </cell>
          <cell r="AD1428" t="str">
            <v>n/a</v>
          </cell>
          <cell r="AF1428">
            <v>54.235856711878093</v>
          </cell>
          <cell r="AG1428" t="str">
            <v>n/a</v>
          </cell>
          <cell r="AI1428">
            <v>54.235856711878093</v>
          </cell>
          <cell r="AJ1428" t="str">
            <v>n/a</v>
          </cell>
          <cell r="AL1428">
            <v>0</v>
          </cell>
          <cell r="AM1428">
            <v>0</v>
          </cell>
          <cell r="AO1428">
            <v>0</v>
          </cell>
        </row>
        <row r="1429">
          <cell r="C1429" t="str">
            <v>HardwareWOA</v>
          </cell>
          <cell r="E1429">
            <v>0</v>
          </cell>
          <cell r="F1429">
            <v>0</v>
          </cell>
          <cell r="G1429">
            <v>0</v>
          </cell>
          <cell r="H1429">
            <v>0</v>
          </cell>
          <cell r="J1429">
            <v>1.7610664686910003</v>
          </cell>
          <cell r="K1429">
            <v>1.491235872507001</v>
          </cell>
          <cell r="L1429">
            <v>1.5707791591859988</v>
          </cell>
          <cell r="N1429">
            <v>4.8230815003840002</v>
          </cell>
          <cell r="P1429">
            <v>0</v>
          </cell>
          <cell r="Q1429">
            <v>0</v>
          </cell>
          <cell r="W1429">
            <v>0</v>
          </cell>
          <cell r="Y1429">
            <v>0</v>
          </cell>
          <cell r="AA1429">
            <v>0</v>
          </cell>
          <cell r="AC1429">
            <v>4.8230815003840002</v>
          </cell>
          <cell r="AD1429" t="str">
            <v>n/a</v>
          </cell>
          <cell r="AF1429">
            <v>4.8230815003840002</v>
          </cell>
          <cell r="AG1429" t="str">
            <v>n/a</v>
          </cell>
          <cell r="AI1429">
            <v>4.8230815003840002</v>
          </cell>
          <cell r="AJ1429" t="str">
            <v>n/a</v>
          </cell>
          <cell r="AL1429">
            <v>0</v>
          </cell>
          <cell r="AM1429">
            <v>0</v>
          </cell>
          <cell r="AO1429">
            <v>0</v>
          </cell>
        </row>
        <row r="1430">
          <cell r="C1430" t="str">
            <v>NationalHdwr</v>
          </cell>
          <cell r="E1430">
            <v>0</v>
          </cell>
          <cell r="F1430">
            <v>0</v>
          </cell>
          <cell r="G1430">
            <v>0</v>
          </cell>
          <cell r="H1430">
            <v>0</v>
          </cell>
          <cell r="J1430">
            <v>3.7623360000000003</v>
          </cell>
          <cell r="K1430">
            <v>3.8023360000000004</v>
          </cell>
          <cell r="L1430">
            <v>4.1223360000000007</v>
          </cell>
          <cell r="N1430">
            <v>11.687008000000002</v>
          </cell>
          <cell r="P1430">
            <v>0</v>
          </cell>
          <cell r="Q1430">
            <v>0</v>
          </cell>
          <cell r="W1430">
            <v>0</v>
          </cell>
          <cell r="Y1430">
            <v>0</v>
          </cell>
          <cell r="AA1430">
            <v>0</v>
          </cell>
          <cell r="AC1430">
            <v>11.687008000000002</v>
          </cell>
          <cell r="AD1430" t="str">
            <v>n/a</v>
          </cell>
          <cell r="AF1430">
            <v>11.687008000000002</v>
          </cell>
          <cell r="AG1430" t="str">
            <v>n/a</v>
          </cell>
          <cell r="AI1430">
            <v>11.687008000000002</v>
          </cell>
          <cell r="AJ1430" t="str">
            <v>n/a</v>
          </cell>
          <cell r="AL1430">
            <v>0</v>
          </cell>
          <cell r="AM1430">
            <v>0</v>
          </cell>
          <cell r="AO1430">
            <v>0</v>
          </cell>
        </row>
        <row r="1431">
          <cell r="C1431" t="str">
            <v>Hardware</v>
          </cell>
          <cell r="E1431">
            <v>0</v>
          </cell>
          <cell r="F1431">
            <v>0</v>
          </cell>
          <cell r="G1431">
            <v>0</v>
          </cell>
          <cell r="H1431">
            <v>0</v>
          </cell>
          <cell r="J1431">
            <v>5.5234024686910006</v>
          </cell>
          <cell r="K1431">
            <v>5.2935718725070018</v>
          </cell>
          <cell r="L1431">
            <v>5.6931151591859992</v>
          </cell>
          <cell r="N1431">
            <v>16.510089500384002</v>
          </cell>
          <cell r="P1431">
            <v>0</v>
          </cell>
          <cell r="Q1431">
            <v>0</v>
          </cell>
          <cell r="W1431">
            <v>0</v>
          </cell>
          <cell r="Y1431">
            <v>0</v>
          </cell>
          <cell r="AA1431">
            <v>0</v>
          </cell>
          <cell r="AC1431">
            <v>16.510089500384002</v>
          </cell>
          <cell r="AD1431" t="str">
            <v>n/a</v>
          </cell>
          <cell r="AF1431">
            <v>16.510089500384002</v>
          </cell>
          <cell r="AG1431" t="str">
            <v>n/a</v>
          </cell>
          <cell r="AI1431">
            <v>16.510089500384002</v>
          </cell>
          <cell r="AJ1431" t="str">
            <v>n/a</v>
          </cell>
          <cell r="AL1431">
            <v>0</v>
          </cell>
          <cell r="AM1431">
            <v>0</v>
          </cell>
          <cell r="AO1431">
            <v>0</v>
          </cell>
        </row>
        <row r="1432">
          <cell r="C1432" t="str">
            <v>ToolsFacom</v>
          </cell>
          <cell r="E1432">
            <v>0</v>
          </cell>
          <cell r="F1432">
            <v>0</v>
          </cell>
          <cell r="G1432">
            <v>0</v>
          </cell>
          <cell r="H1432">
            <v>0</v>
          </cell>
          <cell r="J1432">
            <v>0.58222747043876</v>
          </cell>
          <cell r="K1432">
            <v>0.60082655458691003</v>
          </cell>
          <cell r="L1432">
            <v>0.51925162411257997</v>
          </cell>
          <cell r="N1432">
            <v>1.70230564913825</v>
          </cell>
          <cell r="P1432">
            <v>0</v>
          </cell>
          <cell r="Q1432">
            <v>0</v>
          </cell>
          <cell r="W1432">
            <v>0</v>
          </cell>
          <cell r="Y1432">
            <v>0</v>
          </cell>
          <cell r="AA1432">
            <v>0</v>
          </cell>
          <cell r="AC1432">
            <v>1.70230564913825</v>
          </cell>
          <cell r="AD1432" t="str">
            <v>n/a</v>
          </cell>
          <cell r="AF1432">
            <v>1.70230564913825</v>
          </cell>
          <cell r="AG1432" t="str">
            <v>n/a</v>
          </cell>
          <cell r="AI1432">
            <v>1.70230564913825</v>
          </cell>
          <cell r="AJ1432" t="str">
            <v>n/a</v>
          </cell>
          <cell r="AL1432">
            <v>0</v>
          </cell>
          <cell r="AM1432">
            <v>0</v>
          </cell>
          <cell r="AO1432">
            <v>0</v>
          </cell>
        </row>
        <row r="1433">
          <cell r="N1433">
            <v>0</v>
          </cell>
        </row>
        <row r="1434">
          <cell r="C1434" t="str">
            <v>CONSUMER</v>
          </cell>
          <cell r="E1434">
            <v>0</v>
          </cell>
          <cell r="F1434">
            <v>0</v>
          </cell>
          <cell r="G1434">
            <v>0</v>
          </cell>
          <cell r="H1434">
            <v>0</v>
          </cell>
          <cell r="J1434">
            <v>24.972754510565757</v>
          </cell>
          <cell r="K1434">
            <v>23.827228350534892</v>
          </cell>
          <cell r="L1434">
            <v>23.648269000299695</v>
          </cell>
          <cell r="N1434">
            <v>72.448251861400337</v>
          </cell>
          <cell r="P1434">
            <v>0</v>
          </cell>
          <cell r="Q1434">
            <v>0</v>
          </cell>
          <cell r="W1434">
            <v>0</v>
          </cell>
          <cell r="Y1434">
            <v>0</v>
          </cell>
          <cell r="AA1434">
            <v>0</v>
          </cell>
          <cell r="AC1434">
            <v>72.448251861400337</v>
          </cell>
          <cell r="AD1434" t="str">
            <v>n/a</v>
          </cell>
          <cell r="AF1434">
            <v>72.448251861400337</v>
          </cell>
          <cell r="AG1434" t="str">
            <v>n/a</v>
          </cell>
          <cell r="AI1434">
            <v>72.448251861400337</v>
          </cell>
          <cell r="AJ1434" t="str">
            <v>n/a</v>
          </cell>
          <cell r="AL1434">
            <v>0</v>
          </cell>
          <cell r="AM1434">
            <v>0</v>
          </cell>
          <cell r="AO1434">
            <v>0</v>
          </cell>
        </row>
        <row r="1436">
          <cell r="C1436" t="str">
            <v>Proto</v>
          </cell>
          <cell r="E1436">
            <v>0</v>
          </cell>
          <cell r="F1436">
            <v>0</v>
          </cell>
          <cell r="G1436">
            <v>0</v>
          </cell>
          <cell r="H1436">
            <v>0</v>
          </cell>
          <cell r="J1436">
            <v>2.6693157933333329</v>
          </cell>
          <cell r="K1436">
            <v>2.4833352233333308</v>
          </cell>
          <cell r="L1436">
            <v>2.4347683233333366</v>
          </cell>
          <cell r="N1436">
            <v>7.5874193400000003</v>
          </cell>
          <cell r="P1436">
            <v>0</v>
          </cell>
          <cell r="Q1436">
            <v>0</v>
          </cell>
          <cell r="W1436">
            <v>0</v>
          </cell>
          <cell r="Y1436">
            <v>0</v>
          </cell>
          <cell r="AA1436">
            <v>0</v>
          </cell>
          <cell r="AC1436">
            <v>7.5874193400000003</v>
          </cell>
          <cell r="AD1436" t="str">
            <v>n/a</v>
          </cell>
          <cell r="AF1436">
            <v>7.5874193400000003</v>
          </cell>
          <cell r="AG1436" t="str">
            <v>n/a</v>
          </cell>
          <cell r="AI1436">
            <v>7.5874193400000003</v>
          </cell>
          <cell r="AJ1436" t="str">
            <v>n/a</v>
          </cell>
          <cell r="AL1436">
            <v>0</v>
          </cell>
          <cell r="AM1436">
            <v>0</v>
          </cell>
          <cell r="AO1436">
            <v>0</v>
          </cell>
        </row>
        <row r="1437">
          <cell r="C1437" t="str">
            <v>Storage</v>
          </cell>
          <cell r="E1437">
            <v>0</v>
          </cell>
          <cell r="F1437">
            <v>0</v>
          </cell>
          <cell r="G1437">
            <v>0</v>
          </cell>
          <cell r="H1437">
            <v>0</v>
          </cell>
          <cell r="J1437">
            <v>1.105</v>
          </cell>
          <cell r="K1437">
            <v>1.0356999999999998</v>
          </cell>
          <cell r="L1437">
            <v>1.0377000000000001</v>
          </cell>
          <cell r="N1437">
            <v>3.1783999999999999</v>
          </cell>
          <cell r="P1437">
            <v>0</v>
          </cell>
          <cell r="Q1437">
            <v>0</v>
          </cell>
          <cell r="W1437">
            <v>0</v>
          </cell>
          <cell r="Y1437">
            <v>0</v>
          </cell>
          <cell r="AA1437">
            <v>0</v>
          </cell>
          <cell r="AC1437">
            <v>3.1783999999999999</v>
          </cell>
          <cell r="AD1437" t="str">
            <v>n/a</v>
          </cell>
          <cell r="AF1437">
            <v>3.1783999999999999</v>
          </cell>
          <cell r="AG1437" t="str">
            <v>n/a</v>
          </cell>
          <cell r="AI1437">
            <v>3.1783999999999999</v>
          </cell>
          <cell r="AJ1437" t="str">
            <v>n/a</v>
          </cell>
          <cell r="AL1437">
            <v>0</v>
          </cell>
          <cell r="AM1437">
            <v>0</v>
          </cell>
          <cell r="AO1437">
            <v>0</v>
          </cell>
        </row>
        <row r="1438">
          <cell r="C1438" t="str">
            <v>Assembly</v>
          </cell>
          <cell r="E1438">
            <v>0</v>
          </cell>
          <cell r="F1438">
            <v>0</v>
          </cell>
          <cell r="G1438">
            <v>0</v>
          </cell>
          <cell r="H1438">
            <v>0</v>
          </cell>
          <cell r="J1438">
            <v>1.8635438111182079</v>
          </cell>
          <cell r="K1438">
            <v>1.8353318412827684</v>
          </cell>
          <cell r="L1438">
            <v>1.8035102284338038</v>
          </cell>
          <cell r="N1438">
            <v>5.5023858808347796</v>
          </cell>
          <cell r="P1438">
            <v>0</v>
          </cell>
          <cell r="Q1438">
            <v>0</v>
          </cell>
          <cell r="W1438">
            <v>0</v>
          </cell>
          <cell r="Y1438">
            <v>0</v>
          </cell>
          <cell r="AA1438">
            <v>0</v>
          </cell>
          <cell r="AC1438">
            <v>5.5023858808347796</v>
          </cell>
          <cell r="AD1438" t="str">
            <v>n/a</v>
          </cell>
          <cell r="AF1438">
            <v>5.5023858808347796</v>
          </cell>
          <cell r="AG1438" t="str">
            <v>n/a</v>
          </cell>
          <cell r="AI1438">
            <v>5.5023858808347796</v>
          </cell>
          <cell r="AJ1438" t="str">
            <v>n/a</v>
          </cell>
          <cell r="AL1438">
            <v>0</v>
          </cell>
          <cell r="AM1438">
            <v>0</v>
          </cell>
          <cell r="AO1438">
            <v>0</v>
          </cell>
        </row>
        <row r="1439">
          <cell r="C1439" t="str">
            <v>Industrial Tools</v>
          </cell>
          <cell r="E1439">
            <v>0</v>
          </cell>
          <cell r="F1439">
            <v>0</v>
          </cell>
          <cell r="G1439">
            <v>0</v>
          </cell>
          <cell r="H1439">
            <v>0</v>
          </cell>
          <cell r="J1439">
            <v>5.637859604451541</v>
          </cell>
          <cell r="K1439">
            <v>5.354367064616099</v>
          </cell>
          <cell r="L1439">
            <v>5.2759785517671407</v>
          </cell>
          <cell r="N1439">
            <v>16.26820522083478</v>
          </cell>
          <cell r="P1439">
            <v>0</v>
          </cell>
          <cell r="Q1439">
            <v>0</v>
          </cell>
          <cell r="W1439">
            <v>0</v>
          </cell>
          <cell r="Y1439">
            <v>0</v>
          </cell>
          <cell r="AA1439">
            <v>0</v>
          </cell>
          <cell r="AC1439">
            <v>16.26820522083478</v>
          </cell>
          <cell r="AD1439" t="str">
            <v>n/a</v>
          </cell>
          <cell r="AF1439">
            <v>16.26820522083478</v>
          </cell>
          <cell r="AG1439" t="str">
            <v>n/a</v>
          </cell>
          <cell r="AI1439">
            <v>16.26820522083478</v>
          </cell>
          <cell r="AJ1439" t="str">
            <v>n/a</v>
          </cell>
          <cell r="AL1439">
            <v>0</v>
          </cell>
          <cell r="AM1439">
            <v>0</v>
          </cell>
          <cell r="AO1439">
            <v>0</v>
          </cell>
        </row>
        <row r="1440">
          <cell r="C1440" t="str">
            <v>HydrWOFac</v>
          </cell>
          <cell r="E1440">
            <v>0</v>
          </cell>
          <cell r="F1440">
            <v>0</v>
          </cell>
          <cell r="G1440">
            <v>0</v>
          </cell>
          <cell r="H1440">
            <v>0</v>
          </cell>
          <cell r="J1440">
            <v>1.984</v>
          </cell>
          <cell r="K1440">
            <v>1.7649999999999999</v>
          </cell>
          <cell r="L1440">
            <v>1.9420000000000002</v>
          </cell>
          <cell r="N1440">
            <v>5.6909999999999998</v>
          </cell>
          <cell r="P1440">
            <v>0</v>
          </cell>
          <cell r="Q1440">
            <v>0</v>
          </cell>
          <cell r="W1440">
            <v>0</v>
          </cell>
          <cell r="Y1440">
            <v>0</v>
          </cell>
          <cell r="AA1440">
            <v>0</v>
          </cell>
          <cell r="AC1440">
            <v>5.6909999999999998</v>
          </cell>
          <cell r="AD1440" t="str">
            <v>n/a</v>
          </cell>
          <cell r="AF1440">
            <v>5.6909999999999998</v>
          </cell>
          <cell r="AG1440" t="str">
            <v>n/a</v>
          </cell>
          <cell r="AI1440">
            <v>5.6909999999999998</v>
          </cell>
          <cell r="AJ1440" t="str">
            <v>n/a</v>
          </cell>
          <cell r="AL1440">
            <v>0</v>
          </cell>
          <cell r="AM1440">
            <v>0</v>
          </cell>
          <cell r="AO1440">
            <v>0</v>
          </cell>
        </row>
        <row r="1441">
          <cell r="C1441">
            <v>483</v>
          </cell>
          <cell r="E1441">
            <v>0</v>
          </cell>
          <cell r="F1441">
            <v>0</v>
          </cell>
          <cell r="G1441">
            <v>0</v>
          </cell>
          <cell r="H1441">
            <v>0</v>
          </cell>
          <cell r="J1441">
            <v>0.19144810439959301</v>
          </cell>
          <cell r="K1441">
            <v>0.19756385740768598</v>
          </cell>
          <cell r="L1441">
            <v>0.17074037930200908</v>
          </cell>
          <cell r="N1441">
            <v>0.55975234110928807</v>
          </cell>
          <cell r="P1441">
            <v>0</v>
          </cell>
          <cell r="Q1441">
            <v>0</v>
          </cell>
          <cell r="W1441">
            <v>0</v>
          </cell>
          <cell r="Y1441">
            <v>0</v>
          </cell>
          <cell r="AA1441">
            <v>0</v>
          </cell>
          <cell r="AC1441">
            <v>0.55975234110928807</v>
          </cell>
          <cell r="AD1441" t="str">
            <v>n/a</v>
          </cell>
          <cell r="AF1441">
            <v>0.55975234110928807</v>
          </cell>
          <cell r="AG1441" t="str">
            <v>n/a</v>
          </cell>
          <cell r="AI1441">
            <v>0.55975234110928807</v>
          </cell>
          <cell r="AJ1441" t="str">
            <v>n/a</v>
          </cell>
          <cell r="AL1441">
            <v>0</v>
          </cell>
          <cell r="AM1441">
            <v>0</v>
          </cell>
          <cell r="AO1441">
            <v>0</v>
          </cell>
        </row>
        <row r="1442">
          <cell r="C1442" t="str">
            <v>Hydraulic</v>
          </cell>
          <cell r="E1442">
            <v>0</v>
          </cell>
          <cell r="F1442">
            <v>0</v>
          </cell>
          <cell r="G1442">
            <v>0</v>
          </cell>
          <cell r="H1442">
            <v>0</v>
          </cell>
          <cell r="J1442">
            <v>2.1754481043995928</v>
          </cell>
          <cell r="K1442">
            <v>1.9625638574076858</v>
          </cell>
          <cell r="L1442">
            <v>2.1127403793020094</v>
          </cell>
          <cell r="N1442">
            <v>6.2507523411092887</v>
          </cell>
          <cell r="P1442">
            <v>0</v>
          </cell>
          <cell r="Q1442">
            <v>0</v>
          </cell>
          <cell r="W1442">
            <v>0</v>
          </cell>
          <cell r="Y1442">
            <v>0</v>
          </cell>
          <cell r="AA1442">
            <v>0</v>
          </cell>
          <cell r="AC1442">
            <v>6.2507523411092887</v>
          </cell>
          <cell r="AD1442" t="str">
            <v>n/a</v>
          </cell>
          <cell r="AF1442">
            <v>6.2507523411092887</v>
          </cell>
          <cell r="AG1442" t="str">
            <v>n/a</v>
          </cell>
          <cell r="AI1442">
            <v>6.2507523411092887</v>
          </cell>
          <cell r="AJ1442" t="str">
            <v>n/a</v>
          </cell>
          <cell r="AL1442">
            <v>0</v>
          </cell>
          <cell r="AM1442">
            <v>0</v>
          </cell>
          <cell r="AO1442">
            <v>0</v>
          </cell>
        </row>
        <row r="1443">
          <cell r="C1443" t="str">
            <v>Facom</v>
          </cell>
          <cell r="E1443">
            <v>0</v>
          </cell>
          <cell r="F1443">
            <v>0</v>
          </cell>
          <cell r="G1443">
            <v>0</v>
          </cell>
          <cell r="H1443">
            <v>0</v>
          </cell>
          <cell r="J1443">
            <v>12.391197015933599</v>
          </cell>
          <cell r="K1443">
            <v>12.7870301356281</v>
          </cell>
          <cell r="L1443">
            <v>11.050919961529397</v>
          </cell>
          <cell r="N1443">
            <v>36.229147113091095</v>
          </cell>
          <cell r="P1443">
            <v>0</v>
          </cell>
          <cell r="Q1443">
            <v>0</v>
          </cell>
          <cell r="W1443">
            <v>0</v>
          </cell>
          <cell r="Y1443">
            <v>0</v>
          </cell>
          <cell r="AA1443">
            <v>0</v>
          </cell>
          <cell r="AC1443">
            <v>36.229147113091095</v>
          </cell>
          <cell r="AD1443" t="str">
            <v>n/a</v>
          </cell>
          <cell r="AF1443">
            <v>36.229147113091095</v>
          </cell>
          <cell r="AG1443" t="str">
            <v>n/a</v>
          </cell>
          <cell r="AI1443">
            <v>36.229147113091095</v>
          </cell>
          <cell r="AJ1443" t="str">
            <v>n/a</v>
          </cell>
          <cell r="AL1443">
            <v>0</v>
          </cell>
          <cell r="AM1443">
            <v>0</v>
          </cell>
          <cell r="AO1443">
            <v>0</v>
          </cell>
        </row>
        <row r="1444">
          <cell r="C1444" t="str">
            <v>Fastening</v>
          </cell>
          <cell r="E1444">
            <v>0</v>
          </cell>
          <cell r="F1444">
            <v>0</v>
          </cell>
          <cell r="G1444">
            <v>0</v>
          </cell>
          <cell r="H1444">
            <v>0</v>
          </cell>
          <cell r="J1444">
            <v>9.8840000000000003</v>
          </cell>
          <cell r="K1444">
            <v>9.2949999999999999</v>
          </cell>
          <cell r="L1444">
            <v>9.7949999999999999</v>
          </cell>
          <cell r="N1444">
            <v>28.974000000000004</v>
          </cell>
          <cell r="P1444">
            <v>0</v>
          </cell>
          <cell r="Q1444">
            <v>0</v>
          </cell>
          <cell r="W1444">
            <v>0</v>
          </cell>
          <cell r="Y1444">
            <v>0</v>
          </cell>
          <cell r="AA1444">
            <v>0</v>
          </cell>
          <cell r="AC1444">
            <v>28.974000000000004</v>
          </cell>
          <cell r="AD1444" t="str">
            <v>n/a</v>
          </cell>
          <cell r="AF1444">
            <v>28.974000000000004</v>
          </cell>
          <cell r="AG1444" t="str">
            <v>n/a</v>
          </cell>
          <cell r="AI1444">
            <v>28.974000000000004</v>
          </cell>
          <cell r="AJ1444" t="str">
            <v>n/a</v>
          </cell>
          <cell r="AL1444">
            <v>0</v>
          </cell>
          <cell r="AM1444">
            <v>0</v>
          </cell>
          <cell r="AO1444">
            <v>0</v>
          </cell>
        </row>
        <row r="1445">
          <cell r="C1445" t="str">
            <v>Specialty</v>
          </cell>
          <cell r="E1445">
            <v>0</v>
          </cell>
          <cell r="F1445">
            <v>0</v>
          </cell>
          <cell r="G1445">
            <v>0</v>
          </cell>
          <cell r="H1445">
            <v>0</v>
          </cell>
          <cell r="J1445">
            <v>1.6598505100000005</v>
          </cell>
          <cell r="K1445">
            <v>1.5046417699999999</v>
          </cell>
          <cell r="L1445">
            <v>1.4988755399999991</v>
          </cell>
          <cell r="N1445">
            <v>4.6633678199999995</v>
          </cell>
          <cell r="P1445">
            <v>0</v>
          </cell>
          <cell r="Q1445">
            <v>0</v>
          </cell>
          <cell r="W1445">
            <v>0</v>
          </cell>
          <cell r="Y1445">
            <v>0</v>
          </cell>
          <cell r="AA1445">
            <v>0</v>
          </cell>
          <cell r="AC1445">
            <v>4.6633678199999995</v>
          </cell>
          <cell r="AD1445" t="str">
            <v>n/a</v>
          </cell>
          <cell r="AF1445">
            <v>4.6633678199999995</v>
          </cell>
          <cell r="AG1445" t="str">
            <v>n/a</v>
          </cell>
          <cell r="AI1445">
            <v>4.6633678199999995</v>
          </cell>
          <cell r="AJ1445" t="str">
            <v>n/a</v>
          </cell>
          <cell r="AL1445">
            <v>0</v>
          </cell>
          <cell r="AM1445">
            <v>0</v>
          </cell>
          <cell r="AO1445">
            <v>0</v>
          </cell>
        </row>
        <row r="1446">
          <cell r="C1446" t="str">
            <v>MAC</v>
          </cell>
          <cell r="E1446">
            <v>0</v>
          </cell>
          <cell r="F1446">
            <v>0</v>
          </cell>
          <cell r="G1446">
            <v>0</v>
          </cell>
          <cell r="H1446">
            <v>0</v>
          </cell>
          <cell r="J1446">
            <v>7.2</v>
          </cell>
          <cell r="K1446">
            <v>5.3609999999999998</v>
          </cell>
          <cell r="L1446">
            <v>5.8</v>
          </cell>
          <cell r="N1446">
            <v>18.361000000000001</v>
          </cell>
          <cell r="P1446">
            <v>0</v>
          </cell>
          <cell r="Q1446">
            <v>0</v>
          </cell>
          <cell r="W1446">
            <v>0</v>
          </cell>
          <cell r="Y1446">
            <v>0</v>
          </cell>
          <cell r="AA1446">
            <v>0</v>
          </cell>
          <cell r="AC1446">
            <v>18.361000000000001</v>
          </cell>
          <cell r="AD1446" t="str">
            <v>n/a</v>
          </cell>
          <cell r="AF1446">
            <v>18.361000000000001</v>
          </cell>
          <cell r="AG1446" t="str">
            <v>n/a</v>
          </cell>
          <cell r="AI1446">
            <v>18.361000000000001</v>
          </cell>
          <cell r="AJ1446" t="str">
            <v>n/a</v>
          </cell>
          <cell r="AL1446">
            <v>0</v>
          </cell>
          <cell r="AM1446">
            <v>0</v>
          </cell>
          <cell r="AO1446">
            <v>0</v>
          </cell>
        </row>
        <row r="1447">
          <cell r="C1447" t="str">
            <v>CST</v>
          </cell>
          <cell r="E1447">
            <v>0</v>
          </cell>
          <cell r="F1447">
            <v>0</v>
          </cell>
          <cell r="G1447">
            <v>0</v>
          </cell>
          <cell r="H1447">
            <v>0</v>
          </cell>
          <cell r="J1447">
            <v>2.061208004600616</v>
          </cell>
          <cell r="K1447">
            <v>1.7397458676746915</v>
          </cell>
          <cell r="L1447">
            <v>1.8632461257246966</v>
          </cell>
          <cell r="N1447">
            <v>5.6641999980000044</v>
          </cell>
          <cell r="P1447">
            <v>0</v>
          </cell>
          <cell r="Q1447">
            <v>0</v>
          </cell>
          <cell r="W1447">
            <v>0</v>
          </cell>
          <cell r="Y1447">
            <v>0</v>
          </cell>
          <cell r="AA1447">
            <v>0</v>
          </cell>
          <cell r="AC1447">
            <v>5.6641999980000044</v>
          </cell>
          <cell r="AD1447" t="str">
            <v>n/a</v>
          </cell>
          <cell r="AF1447">
            <v>5.6641999980000044</v>
          </cell>
          <cell r="AG1447" t="str">
            <v>n/a</v>
          </cell>
          <cell r="AI1447">
            <v>5.6641999980000044</v>
          </cell>
          <cell r="AJ1447" t="str">
            <v>n/a</v>
          </cell>
          <cell r="AL1447">
            <v>0</v>
          </cell>
          <cell r="AM1447">
            <v>0</v>
          </cell>
          <cell r="AO1447">
            <v>0</v>
          </cell>
        </row>
        <row r="1448">
          <cell r="C1448" t="str">
            <v>INDUSTRIAL</v>
          </cell>
          <cell r="E1448">
            <v>0</v>
          </cell>
          <cell r="F1448">
            <v>0</v>
          </cell>
          <cell r="G1448">
            <v>0</v>
          </cell>
          <cell r="H1448">
            <v>0</v>
          </cell>
          <cell r="J1448">
            <v>41.009563239385351</v>
          </cell>
          <cell r="K1448">
            <v>38.004348695326577</v>
          </cell>
          <cell r="L1448">
            <v>37.396760558323244</v>
          </cell>
          <cell r="N1448">
            <v>116.41067249303518</v>
          </cell>
          <cell r="P1448">
            <v>0</v>
          </cell>
          <cell r="Q1448">
            <v>0</v>
          </cell>
          <cell r="W1448">
            <v>0</v>
          </cell>
          <cell r="Y1448">
            <v>0</v>
          </cell>
          <cell r="AA1448">
            <v>0</v>
          </cell>
          <cell r="AC1448">
            <v>116.41067249303518</v>
          </cell>
          <cell r="AD1448" t="str">
            <v>n/a</v>
          </cell>
          <cell r="AF1448">
            <v>116.41067249303518</v>
          </cell>
          <cell r="AG1448" t="str">
            <v>n/a</v>
          </cell>
          <cell r="AI1448">
            <v>116.41067249303518</v>
          </cell>
          <cell r="AJ1448" t="str">
            <v>n/a</v>
          </cell>
          <cell r="AL1448">
            <v>0</v>
          </cell>
          <cell r="AM1448">
            <v>0</v>
          </cell>
          <cell r="AO1448">
            <v>0</v>
          </cell>
        </row>
        <row r="1450">
          <cell r="C1450" t="str">
            <v>Best</v>
          </cell>
          <cell r="E1450">
            <v>0</v>
          </cell>
          <cell r="F1450">
            <v>0</v>
          </cell>
          <cell r="G1450">
            <v>0</v>
          </cell>
          <cell r="H1450">
            <v>0</v>
          </cell>
          <cell r="P1450">
            <v>0</v>
          </cell>
          <cell r="Q1450">
            <v>0</v>
          </cell>
          <cell r="W1450">
            <v>0</v>
          </cell>
          <cell r="Y1450">
            <v>0</v>
          </cell>
          <cell r="AA1450">
            <v>0</v>
          </cell>
          <cell r="AC1450">
            <v>0</v>
          </cell>
          <cell r="AD1450" t="str">
            <v>n/a</v>
          </cell>
          <cell r="AF1450">
            <v>0</v>
          </cell>
          <cell r="AG1450" t="str">
            <v>n/a</v>
          </cell>
          <cell r="AI1450">
            <v>0</v>
          </cell>
          <cell r="AJ1450" t="str">
            <v>n/a</v>
          </cell>
          <cell r="AL1450">
            <v>0</v>
          </cell>
          <cell r="AM1450">
            <v>0</v>
          </cell>
          <cell r="AO1450">
            <v>0</v>
          </cell>
        </row>
        <row r="1451">
          <cell r="C1451" t="str">
            <v>FriscoBay</v>
          </cell>
          <cell r="E1451">
            <v>0</v>
          </cell>
          <cell r="F1451">
            <v>0</v>
          </cell>
          <cell r="G1451">
            <v>0</v>
          </cell>
          <cell r="H1451">
            <v>0</v>
          </cell>
          <cell r="P1451">
            <v>0</v>
          </cell>
          <cell r="Q1451">
            <v>0</v>
          </cell>
          <cell r="W1451">
            <v>0</v>
          </cell>
          <cell r="Y1451">
            <v>0</v>
          </cell>
          <cell r="AA1451">
            <v>0</v>
          </cell>
          <cell r="AC1451">
            <v>0</v>
          </cell>
          <cell r="AD1451" t="str">
            <v>n/a</v>
          </cell>
          <cell r="AF1451">
            <v>0</v>
          </cell>
          <cell r="AG1451" t="str">
            <v>n/a</v>
          </cell>
          <cell r="AI1451">
            <v>0</v>
          </cell>
          <cell r="AJ1451" t="str">
            <v>n/a</v>
          </cell>
          <cell r="AL1451">
            <v>0</v>
          </cell>
          <cell r="AM1451">
            <v>0</v>
          </cell>
          <cell r="AO1451">
            <v>0</v>
          </cell>
        </row>
        <row r="1452">
          <cell r="C1452" t="str">
            <v>ISRSolutions</v>
          </cell>
          <cell r="E1452">
            <v>0</v>
          </cell>
          <cell r="F1452">
            <v>0</v>
          </cell>
          <cell r="G1452">
            <v>0</v>
          </cell>
          <cell r="H1452">
            <v>0</v>
          </cell>
          <cell r="P1452">
            <v>0</v>
          </cell>
          <cell r="Q1452">
            <v>0</v>
          </cell>
          <cell r="W1452">
            <v>0</v>
          </cell>
          <cell r="Y1452">
            <v>0</v>
          </cell>
          <cell r="AA1452">
            <v>0</v>
          </cell>
          <cell r="AC1452">
            <v>0</v>
          </cell>
          <cell r="AD1452" t="str">
            <v>n/a</v>
          </cell>
          <cell r="AF1452">
            <v>0</v>
          </cell>
          <cell r="AG1452" t="str">
            <v>n/a</v>
          </cell>
          <cell r="AI1452">
            <v>0</v>
          </cell>
          <cell r="AJ1452" t="str">
            <v>n/a</v>
          </cell>
          <cell r="AL1452">
            <v>0</v>
          </cell>
          <cell r="AM1452">
            <v>0</v>
          </cell>
          <cell r="AO1452">
            <v>0</v>
          </cell>
        </row>
        <row r="1453">
          <cell r="C1453" t="str">
            <v>Precision</v>
          </cell>
          <cell r="E1453">
            <v>0</v>
          </cell>
          <cell r="F1453">
            <v>0</v>
          </cell>
          <cell r="G1453">
            <v>0</v>
          </cell>
          <cell r="H1453">
            <v>0</v>
          </cell>
          <cell r="P1453">
            <v>0</v>
          </cell>
          <cell r="Q1453">
            <v>0</v>
          </cell>
          <cell r="W1453">
            <v>0</v>
          </cell>
          <cell r="Y1453">
            <v>0</v>
          </cell>
          <cell r="AA1453">
            <v>0</v>
          </cell>
          <cell r="AC1453">
            <v>0</v>
          </cell>
          <cell r="AD1453" t="str">
            <v>n/a</v>
          </cell>
          <cell r="AF1453">
            <v>0</v>
          </cell>
          <cell r="AG1453" t="str">
            <v>n/a</v>
          </cell>
          <cell r="AI1453">
            <v>0</v>
          </cell>
          <cell r="AJ1453" t="str">
            <v>n/a</v>
          </cell>
          <cell r="AL1453">
            <v>0</v>
          </cell>
          <cell r="AM1453">
            <v>0</v>
          </cell>
          <cell r="AO1453">
            <v>0</v>
          </cell>
        </row>
        <row r="1454">
          <cell r="C1454" t="str">
            <v>CommHdweTotal</v>
          </cell>
          <cell r="E1454">
            <v>0</v>
          </cell>
          <cell r="F1454">
            <v>0</v>
          </cell>
          <cell r="G1454">
            <v>0</v>
          </cell>
          <cell r="H1454">
            <v>0</v>
          </cell>
          <cell r="P1454">
            <v>0</v>
          </cell>
          <cell r="Q1454">
            <v>0</v>
          </cell>
          <cell r="W1454">
            <v>0</v>
          </cell>
          <cell r="Y1454">
            <v>0</v>
          </cell>
          <cell r="AA1454">
            <v>0</v>
          </cell>
          <cell r="AC1454">
            <v>0</v>
          </cell>
          <cell r="AD1454" t="str">
            <v>n/a</v>
          </cell>
          <cell r="AF1454">
            <v>0</v>
          </cell>
          <cell r="AG1454" t="str">
            <v>n/a</v>
          </cell>
          <cell r="AI1454">
            <v>0</v>
          </cell>
          <cell r="AJ1454" t="str">
            <v>n/a</v>
          </cell>
          <cell r="AL1454">
            <v>0</v>
          </cell>
          <cell r="AM1454">
            <v>0</v>
          </cell>
          <cell r="AO1454">
            <v>0</v>
          </cell>
        </row>
        <row r="1455">
          <cell r="C1455" t="str">
            <v>SGI</v>
          </cell>
          <cell r="E1455">
            <v>0</v>
          </cell>
          <cell r="F1455">
            <v>0</v>
          </cell>
          <cell r="G1455">
            <v>0</v>
          </cell>
          <cell r="H1455">
            <v>0</v>
          </cell>
          <cell r="P1455">
            <v>0</v>
          </cell>
          <cell r="Q1455">
            <v>0</v>
          </cell>
          <cell r="W1455">
            <v>0</v>
          </cell>
          <cell r="Y1455">
            <v>0</v>
          </cell>
          <cell r="AA1455">
            <v>0</v>
          </cell>
          <cell r="AC1455">
            <v>0</v>
          </cell>
          <cell r="AD1455" t="str">
            <v>n/a</v>
          </cell>
          <cell r="AF1455">
            <v>0</v>
          </cell>
          <cell r="AG1455" t="str">
            <v>n/a</v>
          </cell>
          <cell r="AI1455">
            <v>0</v>
          </cell>
          <cell r="AJ1455" t="str">
            <v>n/a</v>
          </cell>
          <cell r="AL1455">
            <v>0</v>
          </cell>
          <cell r="AM1455">
            <v>0</v>
          </cell>
          <cell r="AO1455">
            <v>0</v>
          </cell>
        </row>
        <row r="1456">
          <cell r="C1456" t="str">
            <v>MAS / SI</v>
          </cell>
          <cell r="E1456">
            <v>0</v>
          </cell>
          <cell r="F1456">
            <v>0</v>
          </cell>
          <cell r="G1456">
            <v>0</v>
          </cell>
          <cell r="H1456">
            <v>0</v>
          </cell>
          <cell r="J1456">
            <v>12.229204339908003</v>
          </cell>
          <cell r="K1456">
            <v>10.675223604421998</v>
          </cell>
          <cell r="L1456">
            <v>10.947044450696</v>
          </cell>
          <cell r="N1456">
            <v>33.851472395026001</v>
          </cell>
          <cell r="P1456">
            <v>0</v>
          </cell>
          <cell r="Q1456">
            <v>0</v>
          </cell>
          <cell r="W1456">
            <v>0</v>
          </cell>
          <cell r="Y1456">
            <v>0</v>
          </cell>
          <cell r="AA1456">
            <v>0</v>
          </cell>
          <cell r="AC1456">
            <v>33.851472395026001</v>
          </cell>
          <cell r="AD1456" t="str">
            <v>n/a</v>
          </cell>
          <cell r="AF1456">
            <v>33.851472395026001</v>
          </cell>
          <cell r="AG1456" t="str">
            <v>n/a</v>
          </cell>
          <cell r="AI1456">
            <v>33.851472395026001</v>
          </cell>
          <cell r="AJ1456" t="str">
            <v>n/a</v>
          </cell>
          <cell r="AL1456">
            <v>0</v>
          </cell>
          <cell r="AM1456">
            <v>0</v>
          </cell>
          <cell r="AO1456">
            <v>0</v>
          </cell>
        </row>
        <row r="1457">
          <cell r="C1457" t="str">
            <v>Access</v>
          </cell>
          <cell r="E1457">
            <v>0</v>
          </cell>
          <cell r="F1457">
            <v>0</v>
          </cell>
          <cell r="G1457">
            <v>0</v>
          </cell>
          <cell r="H1457">
            <v>0</v>
          </cell>
          <cell r="J1457">
            <v>1.8</v>
          </cell>
          <cell r="K1457">
            <v>1.8</v>
          </cell>
          <cell r="L1457">
            <v>1.7</v>
          </cell>
          <cell r="N1457">
            <v>5.3</v>
          </cell>
          <cell r="P1457">
            <v>0</v>
          </cell>
          <cell r="Q1457">
            <v>0</v>
          </cell>
          <cell r="W1457">
            <v>0</v>
          </cell>
          <cell r="Y1457">
            <v>0</v>
          </cell>
          <cell r="AA1457">
            <v>0</v>
          </cell>
          <cell r="AC1457">
            <v>5.3</v>
          </cell>
          <cell r="AD1457" t="str">
            <v>n/a</v>
          </cell>
          <cell r="AF1457">
            <v>5.3</v>
          </cell>
          <cell r="AG1457" t="str">
            <v>n/a</v>
          </cell>
          <cell r="AI1457">
            <v>5.3</v>
          </cell>
          <cell r="AJ1457" t="str">
            <v>n/a</v>
          </cell>
          <cell r="AL1457">
            <v>0</v>
          </cell>
          <cell r="AM1457">
            <v>0</v>
          </cell>
          <cell r="AO1457">
            <v>0</v>
          </cell>
        </row>
        <row r="1458">
          <cell r="C1458" t="str">
            <v>STI</v>
          </cell>
          <cell r="E1458">
            <v>0</v>
          </cell>
          <cell r="F1458">
            <v>0</v>
          </cell>
          <cell r="G1458">
            <v>0</v>
          </cell>
          <cell r="H1458">
            <v>0</v>
          </cell>
          <cell r="J1458">
            <v>0.693299</v>
          </cell>
          <cell r="K1458">
            <v>0.57796999999999998</v>
          </cell>
          <cell r="L1458">
            <v>0.72265400000000002</v>
          </cell>
          <cell r="N1458">
            <v>1.9939230000000001</v>
          </cell>
          <cell r="P1458">
            <v>0</v>
          </cell>
          <cell r="Q1458">
            <v>0</v>
          </cell>
          <cell r="W1458">
            <v>0</v>
          </cell>
          <cell r="Y1458">
            <v>0</v>
          </cell>
          <cell r="AA1458">
            <v>0</v>
          </cell>
          <cell r="AC1458">
            <v>1.9939230000000001</v>
          </cell>
          <cell r="AD1458" t="str">
            <v>n/a</v>
          </cell>
          <cell r="AF1458">
            <v>1.9939230000000001</v>
          </cell>
          <cell r="AG1458" t="str">
            <v>n/a</v>
          </cell>
          <cell r="AI1458">
            <v>1.9939230000000001</v>
          </cell>
          <cell r="AJ1458" t="str">
            <v>n/a</v>
          </cell>
          <cell r="AL1458">
            <v>0</v>
          </cell>
          <cell r="AM1458">
            <v>0</v>
          </cell>
          <cell r="AO1458">
            <v>0</v>
          </cell>
        </row>
        <row r="1459">
          <cell r="C1459" t="str">
            <v>Blick</v>
          </cell>
          <cell r="E1459">
            <v>0</v>
          </cell>
          <cell r="F1459">
            <v>0</v>
          </cell>
          <cell r="G1459">
            <v>0</v>
          </cell>
          <cell r="H1459">
            <v>0</v>
          </cell>
          <cell r="J1459">
            <v>3.1869999999999998</v>
          </cell>
          <cell r="K1459">
            <v>3.2829999999999999</v>
          </cell>
          <cell r="L1459">
            <v>3.278</v>
          </cell>
          <cell r="N1459">
            <v>9.7479999999999993</v>
          </cell>
          <cell r="P1459">
            <v>0</v>
          </cell>
          <cell r="Q1459">
            <v>0</v>
          </cell>
          <cell r="W1459">
            <v>0</v>
          </cell>
          <cell r="Y1459">
            <v>0</v>
          </cell>
          <cell r="AA1459">
            <v>0</v>
          </cell>
          <cell r="AC1459">
            <v>9.7479999999999993</v>
          </cell>
          <cell r="AD1459" t="str">
            <v>n/a</v>
          </cell>
          <cell r="AF1459">
            <v>9.7479999999999993</v>
          </cell>
          <cell r="AG1459" t="str">
            <v>n/a</v>
          </cell>
          <cell r="AI1459">
            <v>9.7479999999999993</v>
          </cell>
          <cell r="AJ1459" t="str">
            <v>n/a</v>
          </cell>
          <cell r="AL1459">
            <v>0</v>
          </cell>
          <cell r="AM1459">
            <v>0</v>
          </cell>
          <cell r="AO1459">
            <v>0</v>
          </cell>
        </row>
        <row r="1460">
          <cell r="C1460" t="str">
            <v>SecurityAsia</v>
          </cell>
          <cell r="E1460">
            <v>0</v>
          </cell>
          <cell r="F1460">
            <v>0</v>
          </cell>
          <cell r="G1460">
            <v>0</v>
          </cell>
          <cell r="H1460">
            <v>0</v>
          </cell>
          <cell r="J1460">
            <v>0.19500000000000001</v>
          </cell>
          <cell r="K1460">
            <v>0.19600000000000001</v>
          </cell>
          <cell r="L1460">
            <v>0.19600000000000001</v>
          </cell>
          <cell r="N1460">
            <v>0.58699999999999997</v>
          </cell>
          <cell r="P1460">
            <v>0</v>
          </cell>
          <cell r="Q1460">
            <v>0</v>
          </cell>
          <cell r="W1460">
            <v>0</v>
          </cell>
          <cell r="Y1460">
            <v>0</v>
          </cell>
          <cell r="AA1460">
            <v>0</v>
          </cell>
          <cell r="AC1460">
            <v>0.58699999999999997</v>
          </cell>
          <cell r="AD1460" t="str">
            <v>n/a</v>
          </cell>
          <cell r="AF1460">
            <v>0.58699999999999997</v>
          </cell>
          <cell r="AG1460" t="str">
            <v>n/a</v>
          </cell>
          <cell r="AI1460">
            <v>0.58699999999999997</v>
          </cell>
          <cell r="AJ1460" t="str">
            <v>n/a</v>
          </cell>
          <cell r="AL1460">
            <v>0</v>
          </cell>
          <cell r="AM1460">
            <v>0</v>
          </cell>
          <cell r="AO1460">
            <v>0</v>
          </cell>
        </row>
        <row r="1461">
          <cell r="C1461" t="str">
            <v>SECURITY</v>
          </cell>
          <cell r="E1461">
            <v>0</v>
          </cell>
          <cell r="F1461">
            <v>0</v>
          </cell>
          <cell r="G1461">
            <v>0</v>
          </cell>
          <cell r="H1461">
            <v>0</v>
          </cell>
          <cell r="J1461">
            <v>18.104503339908003</v>
          </cell>
          <cell r="K1461">
            <v>16.532193604421998</v>
          </cell>
          <cell r="L1461">
            <v>16.843698450695999</v>
          </cell>
          <cell r="N1461">
            <v>51.480395395025994</v>
          </cell>
          <cell r="P1461">
            <v>0</v>
          </cell>
          <cell r="Q1461">
            <v>0</v>
          </cell>
          <cell r="W1461">
            <v>0</v>
          </cell>
          <cell r="Y1461">
            <v>0</v>
          </cell>
          <cell r="AA1461">
            <v>0</v>
          </cell>
          <cell r="AC1461">
            <v>51.480395395025994</v>
          </cell>
          <cell r="AD1461" t="str">
            <v>n/a</v>
          </cell>
          <cell r="AF1461">
            <v>51.480395395025994</v>
          </cell>
          <cell r="AG1461" t="str">
            <v>n/a</v>
          </cell>
          <cell r="AI1461">
            <v>51.480395395025994</v>
          </cell>
          <cell r="AJ1461" t="str">
            <v>n/a</v>
          </cell>
          <cell r="AL1461">
            <v>0</v>
          </cell>
          <cell r="AM1461">
            <v>0</v>
          </cell>
          <cell r="AO1461">
            <v>0</v>
          </cell>
        </row>
        <row r="1463">
          <cell r="C1463" t="str">
            <v>Eliminations</v>
          </cell>
          <cell r="E1463">
            <v>0</v>
          </cell>
          <cell r="F1463">
            <v>0</v>
          </cell>
          <cell r="G1463">
            <v>0</v>
          </cell>
          <cell r="H1463">
            <v>0</v>
          </cell>
          <cell r="J1463">
            <v>-0.15833333333333335</v>
          </cell>
          <cell r="K1463">
            <v>-0.15833333333333335</v>
          </cell>
          <cell r="L1463">
            <v>-0.15833333333333335</v>
          </cell>
          <cell r="N1463">
            <v>-0.47500000000000009</v>
          </cell>
          <cell r="P1463">
            <v>0</v>
          </cell>
          <cell r="Q1463">
            <v>0</v>
          </cell>
          <cell r="W1463">
            <v>0</v>
          </cell>
          <cell r="Y1463">
            <v>0</v>
          </cell>
          <cell r="AA1463">
            <v>0</v>
          </cell>
          <cell r="AC1463">
            <v>-0.47500000000000009</v>
          </cell>
          <cell r="AD1463" t="str">
            <v>n/a</v>
          </cell>
          <cell r="AF1463">
            <v>-0.47500000000000009</v>
          </cell>
          <cell r="AG1463" t="str">
            <v>n/a</v>
          </cell>
          <cell r="AI1463">
            <v>-0.47500000000000009</v>
          </cell>
          <cell r="AJ1463" t="str">
            <v>n/a</v>
          </cell>
          <cell r="AL1463">
            <v>0</v>
          </cell>
          <cell r="AM1463">
            <v>0</v>
          </cell>
          <cell r="AO1463">
            <v>0</v>
          </cell>
        </row>
        <row r="1464">
          <cell r="AL1464">
            <v>0</v>
          </cell>
        </row>
        <row r="1465">
          <cell r="C1465" t="str">
            <v>1000s</v>
          </cell>
          <cell r="E1465">
            <v>0</v>
          </cell>
          <cell r="F1465">
            <v>0</v>
          </cell>
          <cell r="G1465">
            <v>0</v>
          </cell>
          <cell r="H1465">
            <v>0</v>
          </cell>
          <cell r="J1465">
            <v>83.928487756525783</v>
          </cell>
          <cell r="K1465">
            <v>78.205437316950139</v>
          </cell>
          <cell r="L1465">
            <v>77.730394675985607</v>
          </cell>
          <cell r="N1465">
            <v>239.86431974946152</v>
          </cell>
          <cell r="P1465">
            <v>0</v>
          </cell>
          <cell r="Q1465">
            <v>0</v>
          </cell>
          <cell r="W1465">
            <v>0</v>
          </cell>
          <cell r="Y1465">
            <v>0</v>
          </cell>
          <cell r="AA1465">
            <v>0</v>
          </cell>
          <cell r="AC1465">
            <v>239.86431974946152</v>
          </cell>
          <cell r="AD1465" t="str">
            <v>n/a</v>
          </cell>
          <cell r="AF1465">
            <v>239.86431974946152</v>
          </cell>
          <cell r="AG1465" t="str">
            <v>n/a</v>
          </cell>
          <cell r="AI1465">
            <v>239.86431974946152</v>
          </cell>
          <cell r="AJ1465" t="str">
            <v>n/a</v>
          </cell>
          <cell r="AL1465">
            <v>0</v>
          </cell>
          <cell r="AM1465">
            <v>0</v>
          </cell>
          <cell r="AO1465">
            <v>0</v>
          </cell>
        </row>
        <row r="1467">
          <cell r="C1467" t="str">
            <v>NationalHdwr</v>
          </cell>
          <cell r="E1467">
            <v>0</v>
          </cell>
          <cell r="F1467">
            <v>0</v>
          </cell>
          <cell r="G1467">
            <v>0</v>
          </cell>
          <cell r="H1467">
            <v>0</v>
          </cell>
          <cell r="J1467">
            <v>3.7623360000000003</v>
          </cell>
          <cell r="K1467">
            <v>3.8023360000000004</v>
          </cell>
          <cell r="L1467">
            <v>4.1223360000000007</v>
          </cell>
          <cell r="N1467">
            <v>11.687008000000002</v>
          </cell>
          <cell r="P1467">
            <v>0</v>
          </cell>
          <cell r="Q1467">
            <v>0</v>
          </cell>
          <cell r="W1467">
            <v>0</v>
          </cell>
          <cell r="Y1467">
            <v>0</v>
          </cell>
          <cell r="AA1467">
            <v>0</v>
          </cell>
          <cell r="AC1467">
            <v>11.687008000000002</v>
          </cell>
          <cell r="AD1467" t="str">
            <v>n/a</v>
          </cell>
          <cell r="AF1467">
            <v>11.687008000000002</v>
          </cell>
          <cell r="AG1467" t="str">
            <v>n/a</v>
          </cell>
          <cell r="AI1467">
            <v>11.687008000000002</v>
          </cell>
          <cell r="AJ1467" t="str">
            <v>n/a</v>
          </cell>
          <cell r="AL1467">
            <v>0</v>
          </cell>
          <cell r="AM1467">
            <v>0</v>
          </cell>
          <cell r="AO1467">
            <v>0</v>
          </cell>
        </row>
        <row r="1468">
          <cell r="C1468" t="str">
            <v>Facom_TOT</v>
          </cell>
          <cell r="E1468">
            <v>0</v>
          </cell>
          <cell r="F1468">
            <v>0</v>
          </cell>
          <cell r="G1468">
            <v>0</v>
          </cell>
          <cell r="H1468">
            <v>0</v>
          </cell>
          <cell r="J1468">
            <v>13.164872590771953</v>
          </cell>
          <cell r="K1468">
            <v>13.585420547622697</v>
          </cell>
          <cell r="L1468">
            <v>11.740911964943987</v>
          </cell>
          <cell r="N1468">
            <v>38.491205103338636</v>
          </cell>
          <cell r="P1468">
            <v>0</v>
          </cell>
          <cell r="Q1468">
            <v>0</v>
          </cell>
          <cell r="W1468">
            <v>0</v>
          </cell>
          <cell r="Y1468">
            <v>0</v>
          </cell>
          <cell r="AA1468">
            <v>0</v>
          </cell>
          <cell r="AC1468">
            <v>38.491205103338636</v>
          </cell>
          <cell r="AD1468" t="str">
            <v>n/a</v>
          </cell>
          <cell r="AF1468">
            <v>38.491205103338636</v>
          </cell>
          <cell r="AG1468" t="str">
            <v>n/a</v>
          </cell>
          <cell r="AI1468">
            <v>38.491205103338636</v>
          </cell>
          <cell r="AJ1468" t="str">
            <v>n/a</v>
          </cell>
          <cell r="AL1468">
            <v>0</v>
          </cell>
          <cell r="AM1468">
            <v>0</v>
          </cell>
          <cell r="AO1468">
            <v>0</v>
          </cell>
        </row>
        <row r="1470">
          <cell r="C1470" t="str">
            <v>1000woa</v>
          </cell>
          <cell r="E1470">
            <v>0</v>
          </cell>
          <cell r="F1470">
            <v>0</v>
          </cell>
          <cell r="G1470">
            <v>0</v>
          </cell>
          <cell r="H1470">
            <v>0</v>
          </cell>
          <cell r="J1470">
            <v>67.001279165753829</v>
          </cell>
          <cell r="K1470">
            <v>60.817680769327445</v>
          </cell>
          <cell r="L1470">
            <v>61.867146711041613</v>
          </cell>
          <cell r="N1470">
            <v>189.68610664612288</v>
          </cell>
          <cell r="P1470">
            <v>0</v>
          </cell>
          <cell r="Q1470">
            <v>0</v>
          </cell>
          <cell r="W1470">
            <v>0</v>
          </cell>
          <cell r="Y1470">
            <v>0</v>
          </cell>
          <cell r="AA1470">
            <v>0</v>
          </cell>
          <cell r="AC1470">
            <v>189.68610664612288</v>
          </cell>
          <cell r="AD1470" t="str">
            <v>n/a</v>
          </cell>
          <cell r="AF1470">
            <v>189.68610664612288</v>
          </cell>
          <cell r="AG1470" t="str">
            <v>n/a</v>
          </cell>
          <cell r="AI1470">
            <v>189.68610664612288</v>
          </cell>
          <cell r="AJ1470" t="str">
            <v>n/a</v>
          </cell>
          <cell r="AL1470">
            <v>0</v>
          </cell>
          <cell r="AM1470">
            <v>0</v>
          </cell>
          <cell r="AO1470">
            <v>0</v>
          </cell>
        </row>
        <row r="1471">
          <cell r="C1471" t="str">
            <v>1000woa-2006</v>
          </cell>
          <cell r="E1471">
            <v>0</v>
          </cell>
          <cell r="F1471">
            <v>0</v>
          </cell>
          <cell r="G1471">
            <v>0</v>
          </cell>
          <cell r="H1471">
            <v>0</v>
          </cell>
          <cell r="J1471">
            <v>67.001279165753829</v>
          </cell>
          <cell r="K1471">
            <v>60.817680769327445</v>
          </cell>
          <cell r="L1471">
            <v>61.867146711041613</v>
          </cell>
          <cell r="N1471">
            <v>189.68610664612288</v>
          </cell>
          <cell r="P1471">
            <v>0</v>
          </cell>
          <cell r="Q1471">
            <v>0</v>
          </cell>
          <cell r="S1471">
            <v>0</v>
          </cell>
          <cell r="T1471">
            <v>0</v>
          </cell>
          <cell r="U1471">
            <v>0</v>
          </cell>
          <cell r="W1471">
            <v>0</v>
          </cell>
          <cell r="Y1471">
            <v>0</v>
          </cell>
          <cell r="AA1471">
            <v>0</v>
          </cell>
          <cell r="AC1471">
            <v>189.68610664612288</v>
          </cell>
          <cell r="AD1471" t="str">
            <v>n/a</v>
          </cell>
          <cell r="AF1471">
            <v>189.68610664612288</v>
          </cell>
          <cell r="AG1471" t="str">
            <v>n/a</v>
          </cell>
          <cell r="AI1471">
            <v>189.68610664612288</v>
          </cell>
          <cell r="AJ1471" t="str">
            <v>n/a</v>
          </cell>
          <cell r="AL1471">
            <v>0</v>
          </cell>
          <cell r="AM1471">
            <v>0</v>
          </cell>
          <cell r="AO1471">
            <v>0</v>
          </cell>
        </row>
        <row r="1474">
          <cell r="C1474" t="str">
            <v>Consumer</v>
          </cell>
          <cell r="E1474">
            <v>0</v>
          </cell>
          <cell r="F1474">
            <v>0</v>
          </cell>
          <cell r="G1474">
            <v>0</v>
          </cell>
          <cell r="H1474">
            <v>0</v>
          </cell>
          <cell r="J1474">
            <v>24.972754510565757</v>
          </cell>
          <cell r="K1474">
            <v>23.827228350534892</v>
          </cell>
          <cell r="L1474">
            <v>23.648269000299695</v>
          </cell>
          <cell r="N1474">
            <v>72.448251861400337</v>
          </cell>
          <cell r="P1474">
            <v>0</v>
          </cell>
          <cell r="Q1474">
            <v>0</v>
          </cell>
          <cell r="W1474">
            <v>0</v>
          </cell>
          <cell r="Y1474">
            <v>0</v>
          </cell>
          <cell r="AA1474">
            <v>0</v>
          </cell>
          <cell r="AC1474">
            <v>72.448251861400337</v>
          </cell>
          <cell r="AD1474" t="str">
            <v>n/a</v>
          </cell>
          <cell r="AF1474">
            <v>72.448251861400337</v>
          </cell>
          <cell r="AG1474" t="str">
            <v>n/a</v>
          </cell>
          <cell r="AI1474">
            <v>72.448251861400337</v>
          </cell>
          <cell r="AJ1474" t="str">
            <v>n/a</v>
          </cell>
          <cell r="AL1474">
            <v>0</v>
          </cell>
          <cell r="AM1474">
            <v>0</v>
          </cell>
          <cell r="AO1474">
            <v>0</v>
          </cell>
        </row>
        <row r="1475">
          <cell r="C1475" t="str">
            <v>NationalHdwr</v>
          </cell>
          <cell r="E1475">
            <v>0</v>
          </cell>
          <cell r="F1475">
            <v>0</v>
          </cell>
          <cell r="G1475">
            <v>0</v>
          </cell>
          <cell r="H1475">
            <v>0</v>
          </cell>
          <cell r="J1475">
            <v>3.7623360000000003</v>
          </cell>
          <cell r="K1475">
            <v>3.8023360000000004</v>
          </cell>
          <cell r="L1475">
            <v>4.1223360000000007</v>
          </cell>
          <cell r="N1475">
            <v>11.687008000000002</v>
          </cell>
          <cell r="P1475">
            <v>0</v>
          </cell>
          <cell r="Q1475">
            <v>0</v>
          </cell>
          <cell r="W1475">
            <v>0</v>
          </cell>
          <cell r="Y1475">
            <v>0</v>
          </cell>
          <cell r="AA1475">
            <v>0</v>
          </cell>
          <cell r="AC1475">
            <v>11.687008000000002</v>
          </cell>
          <cell r="AD1475" t="str">
            <v>n/a</v>
          </cell>
          <cell r="AF1475">
            <v>11.687008000000002</v>
          </cell>
          <cell r="AG1475" t="str">
            <v>n/a</v>
          </cell>
          <cell r="AI1475">
            <v>11.687008000000002</v>
          </cell>
          <cell r="AJ1475" t="str">
            <v>n/a</v>
          </cell>
          <cell r="AL1475">
            <v>0</v>
          </cell>
          <cell r="AM1475">
            <v>0</v>
          </cell>
          <cell r="AO1475">
            <v>0</v>
          </cell>
        </row>
        <row r="1476">
          <cell r="C1476" t="str">
            <v>ToolsFacom</v>
          </cell>
          <cell r="E1476">
            <v>0</v>
          </cell>
          <cell r="F1476">
            <v>0</v>
          </cell>
          <cell r="G1476">
            <v>0</v>
          </cell>
          <cell r="H1476">
            <v>0</v>
          </cell>
          <cell r="J1476">
            <v>0.58222747043876</v>
          </cell>
          <cell r="K1476">
            <v>0.60082655458691003</v>
          </cell>
          <cell r="L1476">
            <v>0.51925162411257997</v>
          </cell>
          <cell r="N1476">
            <v>1.70230564913825</v>
          </cell>
          <cell r="P1476">
            <v>0</v>
          </cell>
          <cell r="Q1476">
            <v>0</v>
          </cell>
          <cell r="W1476">
            <v>0</v>
          </cell>
          <cell r="Y1476">
            <v>0</v>
          </cell>
          <cell r="AA1476">
            <v>0</v>
          </cell>
          <cell r="AC1476">
            <v>1.70230564913825</v>
          </cell>
          <cell r="AD1476" t="str">
            <v>n/a</v>
          </cell>
          <cell r="AF1476">
            <v>1.70230564913825</v>
          </cell>
          <cell r="AG1476" t="str">
            <v>n/a</v>
          </cell>
          <cell r="AI1476">
            <v>1.70230564913825</v>
          </cell>
          <cell r="AJ1476" t="str">
            <v>n/a</v>
          </cell>
          <cell r="AL1476">
            <v>0</v>
          </cell>
          <cell r="AM1476">
            <v>0</v>
          </cell>
          <cell r="AO1476">
            <v>0</v>
          </cell>
        </row>
        <row r="1477">
          <cell r="C1477" t="str">
            <v>Consumer Core</v>
          </cell>
          <cell r="E1477">
            <v>0</v>
          </cell>
          <cell r="F1477">
            <v>0</v>
          </cell>
          <cell r="G1477">
            <v>0</v>
          </cell>
          <cell r="H1477">
            <v>0</v>
          </cell>
          <cell r="J1477">
            <v>20.628191040126996</v>
          </cell>
          <cell r="K1477">
            <v>19.424065795947982</v>
          </cell>
          <cell r="L1477">
            <v>19.006681376187114</v>
          </cell>
          <cell r="N1477">
            <v>59.058938212262092</v>
          </cell>
          <cell r="P1477">
            <v>0</v>
          </cell>
          <cell r="Q1477">
            <v>0</v>
          </cell>
          <cell r="W1477">
            <v>0</v>
          </cell>
          <cell r="Y1477">
            <v>0</v>
          </cell>
          <cell r="AA1477">
            <v>0</v>
          </cell>
          <cell r="AC1477">
            <v>59.058938212262092</v>
          </cell>
          <cell r="AD1477" t="str">
            <v>n/a</v>
          </cell>
          <cell r="AF1477">
            <v>59.058938212262092</v>
          </cell>
          <cell r="AG1477" t="str">
            <v>n/a</v>
          </cell>
          <cell r="AI1477">
            <v>59.058938212262092</v>
          </cell>
          <cell r="AJ1477" t="str">
            <v>n/a</v>
          </cell>
          <cell r="AL1477">
            <v>0</v>
          </cell>
          <cell r="AM1477">
            <v>0</v>
          </cell>
          <cell r="AO1477">
            <v>0</v>
          </cell>
        </row>
        <row r="1478">
          <cell r="C1478" t="str">
            <v xml:space="preserve">Industrial  </v>
          </cell>
          <cell r="E1478">
            <v>0</v>
          </cell>
          <cell r="F1478">
            <v>0</v>
          </cell>
          <cell r="G1478">
            <v>0</v>
          </cell>
          <cell r="H1478">
            <v>0</v>
          </cell>
          <cell r="J1478">
            <v>41.009563239385351</v>
          </cell>
          <cell r="K1478">
            <v>38.004348695326577</v>
          </cell>
          <cell r="L1478">
            <v>37.396760558323244</v>
          </cell>
          <cell r="N1478">
            <v>116.41067249303518</v>
          </cell>
          <cell r="P1478">
            <v>0</v>
          </cell>
          <cell r="Q1478">
            <v>0</v>
          </cell>
          <cell r="W1478">
            <v>0</v>
          </cell>
          <cell r="Y1478">
            <v>0</v>
          </cell>
          <cell r="AA1478">
            <v>0</v>
          </cell>
          <cell r="AC1478">
            <v>116.41067249303518</v>
          </cell>
          <cell r="AD1478" t="str">
            <v>n/a</v>
          </cell>
          <cell r="AF1478">
            <v>116.41067249303518</v>
          </cell>
          <cell r="AG1478" t="str">
            <v>n/a</v>
          </cell>
          <cell r="AI1478">
            <v>116.41067249303518</v>
          </cell>
          <cell r="AJ1478" t="str">
            <v>n/a</v>
          </cell>
          <cell r="AL1478">
            <v>0</v>
          </cell>
          <cell r="AM1478">
            <v>0</v>
          </cell>
          <cell r="AO1478">
            <v>0</v>
          </cell>
        </row>
        <row r="1479">
          <cell r="C1479" t="str">
            <v>Facom</v>
          </cell>
          <cell r="E1479">
            <v>0</v>
          </cell>
          <cell r="F1479">
            <v>0</v>
          </cell>
          <cell r="G1479">
            <v>0</v>
          </cell>
          <cell r="H1479">
            <v>0</v>
          </cell>
          <cell r="J1479">
            <v>12.391197015933599</v>
          </cell>
          <cell r="K1479">
            <v>12.7870301356281</v>
          </cell>
          <cell r="L1479">
            <v>11.050919961529397</v>
          </cell>
          <cell r="N1479">
            <v>36.229147113091095</v>
          </cell>
          <cell r="P1479">
            <v>0</v>
          </cell>
          <cell r="Q1479">
            <v>0</v>
          </cell>
          <cell r="W1479">
            <v>0</v>
          </cell>
          <cell r="Y1479">
            <v>0</v>
          </cell>
          <cell r="AA1479">
            <v>0</v>
          </cell>
          <cell r="AC1479">
            <v>36.229147113091095</v>
          </cell>
          <cell r="AD1479" t="str">
            <v>n/a</v>
          </cell>
          <cell r="AF1479">
            <v>36.229147113091095</v>
          </cell>
          <cell r="AG1479" t="str">
            <v>n/a</v>
          </cell>
          <cell r="AI1479">
            <v>36.229147113091095</v>
          </cell>
          <cell r="AJ1479" t="str">
            <v>n/a</v>
          </cell>
          <cell r="AL1479">
            <v>0</v>
          </cell>
          <cell r="AM1479">
            <v>0</v>
          </cell>
          <cell r="AO1479">
            <v>0</v>
          </cell>
        </row>
        <row r="1480">
          <cell r="C1480">
            <v>483</v>
          </cell>
          <cell r="E1480">
            <v>0</v>
          </cell>
          <cell r="F1480">
            <v>0</v>
          </cell>
          <cell r="G1480">
            <v>0</v>
          </cell>
          <cell r="H1480">
            <v>0</v>
          </cell>
          <cell r="J1480">
            <v>0.19144810439959301</v>
          </cell>
          <cell r="K1480">
            <v>0.19756385740768598</v>
          </cell>
          <cell r="L1480">
            <v>0.17074037930200908</v>
          </cell>
          <cell r="N1480">
            <v>0.55975234110928807</v>
          </cell>
          <cell r="P1480">
            <v>0</v>
          </cell>
          <cell r="Q1480">
            <v>0</v>
          </cell>
          <cell r="W1480">
            <v>0</v>
          </cell>
          <cell r="Y1480">
            <v>0</v>
          </cell>
          <cell r="AA1480">
            <v>0</v>
          </cell>
          <cell r="AC1480">
            <v>0.55975234110928807</v>
          </cell>
          <cell r="AD1480" t="str">
            <v>n/a</v>
          </cell>
          <cell r="AF1480">
            <v>0.55975234110928807</v>
          </cell>
          <cell r="AG1480" t="str">
            <v>n/a</v>
          </cell>
          <cell r="AI1480">
            <v>0.55975234110928807</v>
          </cell>
          <cell r="AJ1480" t="str">
            <v>n/a</v>
          </cell>
          <cell r="AL1480">
            <v>0</v>
          </cell>
          <cell r="AM1480">
            <v>0</v>
          </cell>
          <cell r="AO1480">
            <v>0</v>
          </cell>
        </row>
        <row r="1481">
          <cell r="C1481" t="str">
            <v>Industrial Core</v>
          </cell>
          <cell r="E1481">
            <v>0</v>
          </cell>
          <cell r="F1481">
            <v>0</v>
          </cell>
          <cell r="G1481">
            <v>0</v>
          </cell>
          <cell r="H1481">
            <v>0</v>
          </cell>
          <cell r="J1481">
            <v>28.426918119052157</v>
          </cell>
          <cell r="K1481">
            <v>25.01975470229079</v>
          </cell>
          <cell r="L1481">
            <v>26.175100217491838</v>
          </cell>
          <cell r="N1481">
            <v>79.621773038834789</v>
          </cell>
          <cell r="P1481">
            <v>0</v>
          </cell>
          <cell r="Q1481">
            <v>0</v>
          </cell>
          <cell r="W1481">
            <v>0</v>
          </cell>
          <cell r="Y1481">
            <v>0</v>
          </cell>
          <cell r="AA1481">
            <v>0</v>
          </cell>
          <cell r="AC1481">
            <v>79.621773038834789</v>
          </cell>
          <cell r="AD1481" t="str">
            <v>n/a</v>
          </cell>
          <cell r="AF1481">
            <v>79.621773038834789</v>
          </cell>
          <cell r="AG1481" t="str">
            <v>n/a</v>
          </cell>
          <cell r="AI1481">
            <v>79.621773038834789</v>
          </cell>
          <cell r="AJ1481" t="str">
            <v>n/a</v>
          </cell>
          <cell r="AL1481">
            <v>0</v>
          </cell>
          <cell r="AM1481">
            <v>0</v>
          </cell>
          <cell r="AO1481">
            <v>0</v>
          </cell>
        </row>
        <row r="1482">
          <cell r="C1482" t="str">
            <v>CoreEuropeWOHD</v>
          </cell>
          <cell r="E1482">
            <v>0</v>
          </cell>
          <cell r="F1482">
            <v>0</v>
          </cell>
          <cell r="G1482">
            <v>0</v>
          </cell>
          <cell r="H1482">
            <v>0</v>
          </cell>
          <cell r="J1482">
            <v>7.310965431636351</v>
          </cell>
          <cell r="K1482">
            <v>6.5621281522725043</v>
          </cell>
          <cell r="L1482">
            <v>7.2284130964739273</v>
          </cell>
          <cell r="N1482">
            <v>21.101506680382784</v>
          </cell>
          <cell r="P1482">
            <v>0</v>
          </cell>
          <cell r="Q1482">
            <v>0</v>
          </cell>
          <cell r="W1482">
            <v>0</v>
          </cell>
          <cell r="Y1482">
            <v>0</v>
          </cell>
          <cell r="AA1482">
            <v>0</v>
          </cell>
          <cell r="AC1482">
            <v>21.101506680382784</v>
          </cell>
          <cell r="AD1482" t="str">
            <v>n/a</v>
          </cell>
          <cell r="AF1482">
            <v>21.101506680382784</v>
          </cell>
          <cell r="AG1482" t="str">
            <v>n/a</v>
          </cell>
          <cell r="AI1482">
            <v>21.101506680382784</v>
          </cell>
          <cell r="AJ1482" t="str">
            <v>n/a</v>
          </cell>
          <cell r="AL1482">
            <v>0</v>
          </cell>
          <cell r="AM1482">
            <v>0</v>
          </cell>
          <cell r="AO1482">
            <v>0</v>
          </cell>
        </row>
        <row r="1483">
          <cell r="C1483" t="str">
            <v>APSales</v>
          </cell>
          <cell r="E1483">
            <v>0</v>
          </cell>
          <cell r="F1483">
            <v>0</v>
          </cell>
          <cell r="G1483">
            <v>0</v>
          </cell>
          <cell r="H1483">
            <v>0</v>
          </cell>
          <cell r="J1483">
            <v>2.0169999999999999</v>
          </cell>
          <cell r="K1483">
            <v>2.0310000000000001</v>
          </cell>
          <cell r="L1483">
            <v>2.1760000000000002</v>
          </cell>
          <cell r="N1483">
            <v>6.2240000000000002</v>
          </cell>
          <cell r="P1483">
            <v>0</v>
          </cell>
          <cell r="Q1483">
            <v>0</v>
          </cell>
          <cell r="W1483">
            <v>0</v>
          </cell>
          <cell r="Y1483">
            <v>0</v>
          </cell>
          <cell r="AA1483">
            <v>0</v>
          </cell>
          <cell r="AC1483">
            <v>6.2240000000000002</v>
          </cell>
          <cell r="AD1483" t="str">
            <v>n/a</v>
          </cell>
          <cell r="AF1483">
            <v>6.2240000000000002</v>
          </cell>
          <cell r="AG1483" t="str">
            <v>n/a</v>
          </cell>
          <cell r="AI1483">
            <v>6.2240000000000002</v>
          </cell>
          <cell r="AJ1483" t="e">
            <v>#DIV/0!</v>
          </cell>
          <cell r="AL1483">
            <v>0</v>
          </cell>
          <cell r="AM1483">
            <v>0</v>
          </cell>
          <cell r="AO1483">
            <v>0</v>
          </cell>
        </row>
        <row r="1484">
          <cell r="E1484">
            <v>0</v>
          </cell>
          <cell r="F1484">
            <v>0</v>
          </cell>
          <cell r="G1484">
            <v>0</v>
          </cell>
          <cell r="H1484">
            <v>0</v>
          </cell>
          <cell r="AM1484">
            <v>0</v>
          </cell>
          <cell r="AO1484">
            <v>0</v>
          </cell>
        </row>
        <row r="1802">
          <cell r="C1802" t="str">
            <v>Restructuring</v>
          </cell>
        </row>
        <row r="1803">
          <cell r="C1803" t="str">
            <v>ToolswoFac</v>
          </cell>
          <cell r="E1803">
            <v>0</v>
          </cell>
          <cell r="F1803">
            <v>0</v>
          </cell>
          <cell r="G1803">
            <v>0</v>
          </cell>
          <cell r="H1803">
            <v>0</v>
          </cell>
          <cell r="J1803">
            <v>0.11</v>
          </cell>
          <cell r="K1803">
            <v>0</v>
          </cell>
          <cell r="L1803">
            <v>0</v>
          </cell>
          <cell r="N1803">
            <v>0.11</v>
          </cell>
          <cell r="P1803">
            <v>0</v>
          </cell>
          <cell r="Q1803">
            <v>0</v>
          </cell>
          <cell r="W1803">
            <v>0</v>
          </cell>
          <cell r="Y1803">
            <v>0</v>
          </cell>
          <cell r="AA1803">
            <v>0</v>
          </cell>
          <cell r="AC1803">
            <v>0.11</v>
          </cell>
          <cell r="AD1803" t="str">
            <v>n/a</v>
          </cell>
          <cell r="AF1803">
            <v>0.11</v>
          </cell>
          <cell r="AG1803" t="str">
            <v>n/a</v>
          </cell>
          <cell r="AI1803">
            <v>0.11</v>
          </cell>
          <cell r="AJ1803" t="str">
            <v>n/a</v>
          </cell>
          <cell r="AL1803">
            <v>0</v>
          </cell>
          <cell r="AM1803">
            <v>0</v>
          </cell>
          <cell r="AO1803">
            <v>0</v>
          </cell>
        </row>
        <row r="1804">
          <cell r="C1804" t="str">
            <v>MechanicConsumer</v>
          </cell>
          <cell r="E1804">
            <v>0</v>
          </cell>
          <cell r="F1804">
            <v>0</v>
          </cell>
          <cell r="G1804">
            <v>0</v>
          </cell>
          <cell r="H1804">
            <v>0</v>
          </cell>
          <cell r="J1804">
            <v>0</v>
          </cell>
          <cell r="K1804">
            <v>0</v>
          </cell>
          <cell r="L1804">
            <v>0</v>
          </cell>
          <cell r="N1804">
            <v>0</v>
          </cell>
          <cell r="P1804">
            <v>0</v>
          </cell>
          <cell r="Q1804">
            <v>0</v>
          </cell>
          <cell r="W1804">
            <v>0</v>
          </cell>
          <cell r="Y1804">
            <v>0</v>
          </cell>
          <cell r="AA1804">
            <v>0</v>
          </cell>
          <cell r="AC1804">
            <v>0</v>
          </cell>
          <cell r="AD1804" t="str">
            <v>n/a</v>
          </cell>
          <cell r="AF1804">
            <v>0</v>
          </cell>
          <cell r="AG1804" t="str">
            <v>n/a</v>
          </cell>
          <cell r="AI1804">
            <v>0</v>
          </cell>
          <cell r="AJ1804" t="str">
            <v>n/a</v>
          </cell>
          <cell r="AL1804">
            <v>0</v>
          </cell>
          <cell r="AM1804">
            <v>0</v>
          </cell>
          <cell r="AO1804">
            <v>0</v>
          </cell>
        </row>
        <row r="1805">
          <cell r="C1805" t="str">
            <v>Zag</v>
          </cell>
          <cell r="E1805">
            <v>0</v>
          </cell>
          <cell r="F1805">
            <v>0</v>
          </cell>
          <cell r="G1805">
            <v>0</v>
          </cell>
          <cell r="H1805">
            <v>0</v>
          </cell>
          <cell r="J1805">
            <v>0</v>
          </cell>
          <cell r="K1805">
            <v>0</v>
          </cell>
          <cell r="L1805">
            <v>0</v>
          </cell>
          <cell r="N1805">
            <v>0</v>
          </cell>
          <cell r="P1805">
            <v>0</v>
          </cell>
          <cell r="Q1805">
            <v>0</v>
          </cell>
          <cell r="W1805">
            <v>0</v>
          </cell>
          <cell r="Y1805">
            <v>0</v>
          </cell>
          <cell r="AA1805">
            <v>0</v>
          </cell>
          <cell r="AC1805">
            <v>0</v>
          </cell>
          <cell r="AD1805" t="str">
            <v>n/a</v>
          </cell>
          <cell r="AF1805">
            <v>0</v>
          </cell>
          <cell r="AG1805" t="str">
            <v>n/a</v>
          </cell>
          <cell r="AI1805">
            <v>0</v>
          </cell>
          <cell r="AJ1805" t="str">
            <v>n/a</v>
          </cell>
          <cell r="AL1805">
            <v>0</v>
          </cell>
          <cell r="AM1805">
            <v>0</v>
          </cell>
          <cell r="AO1805">
            <v>0</v>
          </cell>
        </row>
        <row r="1806">
          <cell r="C1806" t="str">
            <v>Consumer Tools &amp; Storage</v>
          </cell>
          <cell r="E1806">
            <v>0</v>
          </cell>
          <cell r="F1806">
            <v>0</v>
          </cell>
          <cell r="G1806">
            <v>0</v>
          </cell>
          <cell r="H1806">
            <v>0</v>
          </cell>
          <cell r="J1806">
            <v>0.11</v>
          </cell>
          <cell r="K1806">
            <v>0</v>
          </cell>
          <cell r="L1806">
            <v>0</v>
          </cell>
          <cell r="N1806">
            <v>0.11</v>
          </cell>
          <cell r="P1806">
            <v>0</v>
          </cell>
          <cell r="Q1806">
            <v>0</v>
          </cell>
          <cell r="W1806">
            <v>0</v>
          </cell>
          <cell r="Y1806">
            <v>0</v>
          </cell>
          <cell r="AA1806">
            <v>0</v>
          </cell>
          <cell r="AC1806">
            <v>0.11</v>
          </cell>
          <cell r="AD1806" t="str">
            <v>n/a</v>
          </cell>
          <cell r="AF1806">
            <v>0.11</v>
          </cell>
          <cell r="AG1806" t="str">
            <v>n/a</v>
          </cell>
          <cell r="AI1806">
            <v>0.11</v>
          </cell>
          <cell r="AJ1806" t="str">
            <v>n/a</v>
          </cell>
          <cell r="AL1806">
            <v>0</v>
          </cell>
          <cell r="AM1806">
            <v>0</v>
          </cell>
          <cell r="AO1806">
            <v>0</v>
          </cell>
        </row>
        <row r="1807">
          <cell r="C1807" t="str">
            <v>HardwareWOA</v>
          </cell>
          <cell r="E1807">
            <v>0</v>
          </cell>
          <cell r="F1807">
            <v>0</v>
          </cell>
          <cell r="G1807">
            <v>0</v>
          </cell>
          <cell r="H1807">
            <v>0</v>
          </cell>
          <cell r="J1807">
            <v>0</v>
          </cell>
          <cell r="K1807">
            <v>0</v>
          </cell>
          <cell r="L1807">
            <v>0</v>
          </cell>
          <cell r="N1807">
            <v>0</v>
          </cell>
          <cell r="P1807">
            <v>0</v>
          </cell>
          <cell r="Q1807">
            <v>0</v>
          </cell>
          <cell r="W1807">
            <v>0</v>
          </cell>
          <cell r="Y1807">
            <v>0</v>
          </cell>
          <cell r="AA1807">
            <v>0</v>
          </cell>
          <cell r="AC1807">
            <v>0</v>
          </cell>
          <cell r="AD1807" t="str">
            <v>n/a</v>
          </cell>
          <cell r="AF1807">
            <v>0</v>
          </cell>
          <cell r="AG1807" t="str">
            <v>n/a</v>
          </cell>
          <cell r="AI1807">
            <v>0</v>
          </cell>
          <cell r="AJ1807" t="str">
            <v>n/a</v>
          </cell>
          <cell r="AL1807">
            <v>0</v>
          </cell>
          <cell r="AM1807">
            <v>0</v>
          </cell>
          <cell r="AO1807">
            <v>0</v>
          </cell>
        </row>
        <row r="1808">
          <cell r="C1808" t="str">
            <v>NationalHdwr</v>
          </cell>
          <cell r="E1808">
            <v>0</v>
          </cell>
          <cell r="F1808">
            <v>0</v>
          </cell>
          <cell r="G1808">
            <v>0</v>
          </cell>
          <cell r="H1808">
            <v>0</v>
          </cell>
          <cell r="J1808">
            <v>0</v>
          </cell>
          <cell r="K1808">
            <v>0</v>
          </cell>
          <cell r="L1808">
            <v>0</v>
          </cell>
          <cell r="N1808">
            <v>0</v>
          </cell>
          <cell r="P1808">
            <v>0</v>
          </cell>
          <cell r="Q1808">
            <v>0</v>
          </cell>
          <cell r="W1808">
            <v>0</v>
          </cell>
          <cell r="Y1808">
            <v>0</v>
          </cell>
          <cell r="AA1808">
            <v>0</v>
          </cell>
          <cell r="AC1808">
            <v>0</v>
          </cell>
          <cell r="AD1808" t="str">
            <v>n/a</v>
          </cell>
          <cell r="AF1808">
            <v>0</v>
          </cell>
          <cell r="AG1808" t="str">
            <v>n/a</v>
          </cell>
          <cell r="AI1808">
            <v>0</v>
          </cell>
          <cell r="AJ1808" t="str">
            <v>n/a</v>
          </cell>
          <cell r="AL1808">
            <v>0</v>
          </cell>
          <cell r="AM1808">
            <v>0</v>
          </cell>
          <cell r="AO1808">
            <v>0</v>
          </cell>
        </row>
        <row r="1809">
          <cell r="C1809" t="str">
            <v>Hardware</v>
          </cell>
          <cell r="E1809">
            <v>0</v>
          </cell>
          <cell r="F1809">
            <v>0</v>
          </cell>
          <cell r="G1809">
            <v>0</v>
          </cell>
          <cell r="H1809">
            <v>0</v>
          </cell>
          <cell r="J1809">
            <v>0</v>
          </cell>
          <cell r="K1809">
            <v>0</v>
          </cell>
          <cell r="L1809">
            <v>0</v>
          </cell>
          <cell r="N1809">
            <v>0</v>
          </cell>
          <cell r="P1809">
            <v>0</v>
          </cell>
          <cell r="Q1809">
            <v>0</v>
          </cell>
          <cell r="W1809">
            <v>0</v>
          </cell>
          <cell r="Y1809">
            <v>0</v>
          </cell>
          <cell r="AA1809">
            <v>0</v>
          </cell>
          <cell r="AC1809">
            <v>0</v>
          </cell>
          <cell r="AD1809" t="str">
            <v>n/a</v>
          </cell>
          <cell r="AF1809">
            <v>0</v>
          </cell>
          <cell r="AG1809" t="str">
            <v>n/a</v>
          </cell>
          <cell r="AI1809">
            <v>0</v>
          </cell>
          <cell r="AJ1809" t="str">
            <v>n/a</v>
          </cell>
          <cell r="AL1809">
            <v>0</v>
          </cell>
          <cell r="AM1809">
            <v>0</v>
          </cell>
          <cell r="AO1809">
            <v>0</v>
          </cell>
        </row>
        <row r="1810">
          <cell r="C1810" t="str">
            <v>ToolsFacom</v>
          </cell>
          <cell r="E1810">
            <v>0</v>
          </cell>
          <cell r="F1810">
            <v>0</v>
          </cell>
          <cell r="G1810">
            <v>0</v>
          </cell>
          <cell r="H1810">
            <v>0</v>
          </cell>
          <cell r="J1810">
            <v>0</v>
          </cell>
          <cell r="K1810">
            <v>0</v>
          </cell>
          <cell r="L1810">
            <v>0</v>
          </cell>
          <cell r="N1810">
            <v>0</v>
          </cell>
          <cell r="P1810">
            <v>0</v>
          </cell>
          <cell r="Q1810">
            <v>0</v>
          </cell>
          <cell r="W1810">
            <v>0</v>
          </cell>
          <cell r="Y1810">
            <v>0</v>
          </cell>
          <cell r="AA1810">
            <v>0</v>
          </cell>
          <cell r="AC1810">
            <v>0</v>
          </cell>
          <cell r="AD1810" t="str">
            <v>n/a</v>
          </cell>
          <cell r="AF1810">
            <v>0</v>
          </cell>
          <cell r="AG1810" t="str">
            <v>n/a</v>
          </cell>
          <cell r="AI1810">
            <v>0</v>
          </cell>
          <cell r="AJ1810" t="str">
            <v>n/a</v>
          </cell>
          <cell r="AL1810">
            <v>0</v>
          </cell>
          <cell r="AM1810">
            <v>0</v>
          </cell>
          <cell r="AO1810">
            <v>0</v>
          </cell>
        </row>
        <row r="1811">
          <cell r="N1811">
            <v>0</v>
          </cell>
        </row>
        <row r="1812">
          <cell r="C1812" t="str">
            <v>CONSUMER</v>
          </cell>
          <cell r="E1812">
            <v>0</v>
          </cell>
          <cell r="F1812">
            <v>0</v>
          </cell>
          <cell r="G1812">
            <v>0</v>
          </cell>
          <cell r="H1812">
            <v>0</v>
          </cell>
          <cell r="J1812">
            <v>0.11</v>
          </cell>
          <cell r="K1812">
            <v>0</v>
          </cell>
          <cell r="L1812">
            <v>0</v>
          </cell>
          <cell r="N1812">
            <v>0.11</v>
          </cell>
          <cell r="P1812">
            <v>0</v>
          </cell>
          <cell r="Q1812">
            <v>0</v>
          </cell>
          <cell r="W1812">
            <v>0</v>
          </cell>
          <cell r="Y1812">
            <v>0</v>
          </cell>
          <cell r="AA1812">
            <v>0</v>
          </cell>
          <cell r="AC1812">
            <v>0.11</v>
          </cell>
          <cell r="AD1812" t="str">
            <v>n/a</v>
          </cell>
          <cell r="AF1812">
            <v>0.11</v>
          </cell>
          <cell r="AG1812" t="str">
            <v>n/a</v>
          </cell>
          <cell r="AI1812">
            <v>0.11</v>
          </cell>
          <cell r="AJ1812" t="str">
            <v>n/a</v>
          </cell>
          <cell r="AL1812">
            <v>0</v>
          </cell>
          <cell r="AM1812">
            <v>0</v>
          </cell>
          <cell r="AO1812">
            <v>0</v>
          </cell>
        </row>
        <row r="1814">
          <cell r="C1814" t="str">
            <v>Proto</v>
          </cell>
          <cell r="E1814">
            <v>0</v>
          </cell>
          <cell r="F1814">
            <v>0</v>
          </cell>
          <cell r="G1814">
            <v>0</v>
          </cell>
          <cell r="H1814">
            <v>0</v>
          </cell>
          <cell r="J1814">
            <v>0</v>
          </cell>
          <cell r="K1814">
            <v>0</v>
          </cell>
          <cell r="L1814">
            <v>0</v>
          </cell>
          <cell r="N1814">
            <v>0</v>
          </cell>
          <cell r="P1814">
            <v>0</v>
          </cell>
          <cell r="Q1814">
            <v>0</v>
          </cell>
          <cell r="W1814">
            <v>0</v>
          </cell>
          <cell r="Y1814">
            <v>0</v>
          </cell>
          <cell r="AA1814">
            <v>0</v>
          </cell>
          <cell r="AC1814">
            <v>0</v>
          </cell>
          <cell r="AD1814" t="str">
            <v>n/a</v>
          </cell>
          <cell r="AF1814">
            <v>0</v>
          </cell>
          <cell r="AG1814" t="str">
            <v>n/a</v>
          </cell>
          <cell r="AI1814">
            <v>0</v>
          </cell>
          <cell r="AJ1814" t="str">
            <v>n/a</v>
          </cell>
          <cell r="AL1814">
            <v>0</v>
          </cell>
          <cell r="AM1814">
            <v>0</v>
          </cell>
          <cell r="AO1814">
            <v>0</v>
          </cell>
        </row>
        <row r="1815">
          <cell r="C1815" t="str">
            <v>Storage</v>
          </cell>
          <cell r="E1815">
            <v>0</v>
          </cell>
          <cell r="F1815">
            <v>0</v>
          </cell>
          <cell r="G1815">
            <v>0</v>
          </cell>
          <cell r="H1815">
            <v>0</v>
          </cell>
          <cell r="J1815">
            <v>0</v>
          </cell>
          <cell r="K1815">
            <v>0</v>
          </cell>
          <cell r="L1815">
            <v>0</v>
          </cell>
          <cell r="N1815">
            <v>0</v>
          </cell>
          <cell r="P1815">
            <v>0</v>
          </cell>
          <cell r="Q1815">
            <v>0</v>
          </cell>
          <cell r="W1815">
            <v>0</v>
          </cell>
          <cell r="Y1815">
            <v>0</v>
          </cell>
          <cell r="AA1815">
            <v>0</v>
          </cell>
          <cell r="AC1815">
            <v>0</v>
          </cell>
          <cell r="AD1815" t="str">
            <v>n/a</v>
          </cell>
          <cell r="AF1815">
            <v>0</v>
          </cell>
          <cell r="AG1815" t="str">
            <v>n/a</v>
          </cell>
          <cell r="AI1815">
            <v>0</v>
          </cell>
          <cell r="AJ1815" t="str">
            <v>n/a</v>
          </cell>
          <cell r="AL1815">
            <v>0</v>
          </cell>
          <cell r="AM1815">
            <v>0</v>
          </cell>
          <cell r="AO1815">
            <v>0</v>
          </cell>
        </row>
        <row r="1816">
          <cell r="C1816" t="str">
            <v>Assembly</v>
          </cell>
          <cell r="E1816">
            <v>0</v>
          </cell>
          <cell r="F1816">
            <v>0</v>
          </cell>
          <cell r="G1816">
            <v>0</v>
          </cell>
          <cell r="H1816">
            <v>0</v>
          </cell>
          <cell r="J1816">
            <v>0.20800000000000002</v>
          </cell>
          <cell r="K1816">
            <v>0</v>
          </cell>
          <cell r="L1816">
            <v>1.0999999999999999E-2</v>
          </cell>
          <cell r="N1816">
            <v>0.21900000000000003</v>
          </cell>
          <cell r="P1816">
            <v>0</v>
          </cell>
          <cell r="Q1816">
            <v>0</v>
          </cell>
          <cell r="W1816">
            <v>0</v>
          </cell>
          <cell r="Y1816">
            <v>0</v>
          </cell>
          <cell r="AA1816">
            <v>0</v>
          </cell>
          <cell r="AC1816">
            <v>0.21900000000000003</v>
          </cell>
          <cell r="AD1816" t="str">
            <v>n/a</v>
          </cell>
          <cell r="AF1816">
            <v>0.21900000000000003</v>
          </cell>
          <cell r="AG1816" t="str">
            <v>n/a</v>
          </cell>
          <cell r="AI1816">
            <v>0.21900000000000003</v>
          </cell>
          <cell r="AJ1816" t="str">
            <v>n/a</v>
          </cell>
          <cell r="AL1816">
            <v>0</v>
          </cell>
          <cell r="AM1816">
            <v>0</v>
          </cell>
          <cell r="AO1816">
            <v>0</v>
          </cell>
        </row>
        <row r="1817">
          <cell r="C1817" t="str">
            <v>Industrial Tools</v>
          </cell>
          <cell r="E1817">
            <v>0</v>
          </cell>
          <cell r="F1817">
            <v>0</v>
          </cell>
          <cell r="G1817">
            <v>0</v>
          </cell>
          <cell r="H1817">
            <v>0</v>
          </cell>
          <cell r="J1817">
            <v>0.20800000000000002</v>
          </cell>
          <cell r="K1817">
            <v>0</v>
          </cell>
          <cell r="L1817">
            <v>1.0999999999999999E-2</v>
          </cell>
          <cell r="N1817">
            <v>0.21900000000000003</v>
          </cell>
          <cell r="P1817">
            <v>0</v>
          </cell>
          <cell r="Q1817">
            <v>0</v>
          </cell>
          <cell r="W1817">
            <v>0</v>
          </cell>
          <cell r="Y1817">
            <v>0</v>
          </cell>
          <cell r="AA1817">
            <v>0</v>
          </cell>
          <cell r="AC1817">
            <v>0.21900000000000003</v>
          </cell>
          <cell r="AD1817" t="str">
            <v>n/a</v>
          </cell>
          <cell r="AF1817">
            <v>0.21900000000000003</v>
          </cell>
          <cell r="AG1817" t="str">
            <v>n/a</v>
          </cell>
          <cell r="AI1817">
            <v>0.21900000000000003</v>
          </cell>
          <cell r="AJ1817" t="str">
            <v>n/a</v>
          </cell>
          <cell r="AL1817">
            <v>0</v>
          </cell>
          <cell r="AM1817">
            <v>0</v>
          </cell>
          <cell r="AO1817">
            <v>0</v>
          </cell>
        </row>
        <row r="1818">
          <cell r="C1818" t="str">
            <v>HydrWOFac</v>
          </cell>
          <cell r="E1818">
            <v>0</v>
          </cell>
          <cell r="F1818">
            <v>0</v>
          </cell>
          <cell r="G1818">
            <v>0</v>
          </cell>
          <cell r="H1818">
            <v>0</v>
          </cell>
          <cell r="J1818">
            <v>0</v>
          </cell>
          <cell r="K1818">
            <v>0</v>
          </cell>
          <cell r="L1818">
            <v>0</v>
          </cell>
          <cell r="N1818">
            <v>0</v>
          </cell>
          <cell r="P1818">
            <v>0</v>
          </cell>
          <cell r="Q1818">
            <v>0</v>
          </cell>
          <cell r="W1818">
            <v>0</v>
          </cell>
          <cell r="Y1818">
            <v>0</v>
          </cell>
          <cell r="AA1818">
            <v>0</v>
          </cell>
          <cell r="AC1818">
            <v>0</v>
          </cell>
          <cell r="AD1818" t="str">
            <v>n/a</v>
          </cell>
          <cell r="AF1818">
            <v>0</v>
          </cell>
          <cell r="AG1818" t="str">
            <v>n/a</v>
          </cell>
          <cell r="AI1818">
            <v>0</v>
          </cell>
          <cell r="AJ1818" t="str">
            <v>n/a</v>
          </cell>
          <cell r="AL1818">
            <v>0</v>
          </cell>
          <cell r="AM1818">
            <v>0</v>
          </cell>
          <cell r="AO1818">
            <v>0</v>
          </cell>
        </row>
        <row r="1819">
          <cell r="C1819">
            <v>483</v>
          </cell>
          <cell r="E1819">
            <v>0</v>
          </cell>
          <cell r="F1819">
            <v>0</v>
          </cell>
          <cell r="G1819">
            <v>0</v>
          </cell>
          <cell r="H1819">
            <v>0</v>
          </cell>
          <cell r="J1819">
            <v>0</v>
          </cell>
          <cell r="K1819">
            <v>0</v>
          </cell>
          <cell r="L1819">
            <v>0</v>
          </cell>
          <cell r="N1819">
            <v>0</v>
          </cell>
          <cell r="P1819">
            <v>0</v>
          </cell>
          <cell r="Q1819">
            <v>0</v>
          </cell>
          <cell r="W1819">
            <v>0</v>
          </cell>
          <cell r="Y1819">
            <v>0</v>
          </cell>
          <cell r="AA1819">
            <v>0</v>
          </cell>
          <cell r="AC1819">
            <v>0</v>
          </cell>
          <cell r="AD1819" t="str">
            <v>n/a</v>
          </cell>
          <cell r="AF1819">
            <v>0</v>
          </cell>
          <cell r="AG1819" t="str">
            <v>n/a</v>
          </cell>
          <cell r="AI1819">
            <v>0</v>
          </cell>
          <cell r="AJ1819" t="str">
            <v>n/a</v>
          </cell>
          <cell r="AL1819">
            <v>0</v>
          </cell>
          <cell r="AM1819">
            <v>0</v>
          </cell>
          <cell r="AO1819">
            <v>0</v>
          </cell>
        </row>
        <row r="1820">
          <cell r="C1820" t="str">
            <v>Hydraulic</v>
          </cell>
          <cell r="E1820">
            <v>0</v>
          </cell>
          <cell r="F1820">
            <v>0</v>
          </cell>
          <cell r="G1820">
            <v>0</v>
          </cell>
          <cell r="H1820">
            <v>0</v>
          </cell>
          <cell r="J1820">
            <v>0</v>
          </cell>
          <cell r="K1820">
            <v>0</v>
          </cell>
          <cell r="L1820">
            <v>0</v>
          </cell>
          <cell r="N1820">
            <v>0</v>
          </cell>
          <cell r="P1820">
            <v>0</v>
          </cell>
          <cell r="Q1820">
            <v>0</v>
          </cell>
          <cell r="W1820">
            <v>0</v>
          </cell>
          <cell r="Y1820">
            <v>0</v>
          </cell>
          <cell r="AA1820">
            <v>0</v>
          </cell>
          <cell r="AC1820">
            <v>0</v>
          </cell>
          <cell r="AD1820" t="str">
            <v>n/a</v>
          </cell>
          <cell r="AF1820">
            <v>0</v>
          </cell>
          <cell r="AG1820" t="str">
            <v>n/a</v>
          </cell>
          <cell r="AI1820">
            <v>0</v>
          </cell>
          <cell r="AJ1820" t="str">
            <v>n/a</v>
          </cell>
          <cell r="AL1820">
            <v>0</v>
          </cell>
          <cell r="AM1820">
            <v>0</v>
          </cell>
          <cell r="AO1820">
            <v>0</v>
          </cell>
        </row>
        <row r="1821">
          <cell r="C1821" t="str">
            <v>Facom</v>
          </cell>
          <cell r="E1821">
            <v>0</v>
          </cell>
          <cell r="F1821">
            <v>0</v>
          </cell>
          <cell r="G1821">
            <v>0</v>
          </cell>
          <cell r="H1821">
            <v>0</v>
          </cell>
          <cell r="J1821">
            <v>0</v>
          </cell>
          <cell r="K1821">
            <v>0</v>
          </cell>
          <cell r="L1821">
            <v>0</v>
          </cell>
          <cell r="N1821">
            <v>0</v>
          </cell>
          <cell r="P1821">
            <v>0</v>
          </cell>
          <cell r="Q1821">
            <v>0</v>
          </cell>
          <cell r="W1821">
            <v>0</v>
          </cell>
          <cell r="Y1821">
            <v>0</v>
          </cell>
          <cell r="AA1821">
            <v>0</v>
          </cell>
          <cell r="AC1821">
            <v>0</v>
          </cell>
          <cell r="AD1821" t="str">
            <v>n/a</v>
          </cell>
          <cell r="AF1821">
            <v>0</v>
          </cell>
          <cell r="AG1821" t="str">
            <v>n/a</v>
          </cell>
          <cell r="AI1821">
            <v>0</v>
          </cell>
          <cell r="AJ1821" t="str">
            <v>n/a</v>
          </cell>
          <cell r="AL1821">
            <v>0</v>
          </cell>
          <cell r="AM1821">
            <v>0</v>
          </cell>
          <cell r="AO1821">
            <v>0</v>
          </cell>
        </row>
        <row r="1822">
          <cell r="C1822" t="str">
            <v>Fastening</v>
          </cell>
          <cell r="E1822">
            <v>0</v>
          </cell>
          <cell r="F1822">
            <v>0</v>
          </cell>
          <cell r="G1822">
            <v>0</v>
          </cell>
          <cell r="H1822">
            <v>0</v>
          </cell>
          <cell r="J1822">
            <v>1.6</v>
          </cell>
          <cell r="K1822">
            <v>0</v>
          </cell>
          <cell r="L1822">
            <v>0</v>
          </cell>
          <cell r="N1822">
            <v>1.6</v>
          </cell>
          <cell r="P1822">
            <v>0</v>
          </cell>
          <cell r="Q1822">
            <v>0</v>
          </cell>
          <cell r="W1822">
            <v>0</v>
          </cell>
          <cell r="Y1822">
            <v>0</v>
          </cell>
          <cell r="AA1822">
            <v>0</v>
          </cell>
          <cell r="AC1822">
            <v>1.6</v>
          </cell>
          <cell r="AD1822" t="str">
            <v>n/a</v>
          </cell>
          <cell r="AF1822">
            <v>1.6</v>
          </cell>
          <cell r="AG1822" t="str">
            <v>n/a</v>
          </cell>
          <cell r="AI1822">
            <v>1.6</v>
          </cell>
          <cell r="AJ1822" t="str">
            <v>n/a</v>
          </cell>
          <cell r="AL1822">
            <v>0</v>
          </cell>
          <cell r="AM1822">
            <v>0</v>
          </cell>
          <cell r="AO1822">
            <v>0</v>
          </cell>
        </row>
        <row r="1823">
          <cell r="C1823" t="str">
            <v>Specialty</v>
          </cell>
          <cell r="E1823">
            <v>0</v>
          </cell>
          <cell r="F1823">
            <v>0</v>
          </cell>
          <cell r="G1823">
            <v>0</v>
          </cell>
          <cell r="H1823">
            <v>0</v>
          </cell>
          <cell r="J1823">
            <v>0</v>
          </cell>
          <cell r="K1823">
            <v>0</v>
          </cell>
          <cell r="L1823">
            <v>0</v>
          </cell>
          <cell r="N1823">
            <v>0</v>
          </cell>
          <cell r="P1823">
            <v>0</v>
          </cell>
          <cell r="Q1823">
            <v>0</v>
          </cell>
          <cell r="W1823">
            <v>0</v>
          </cell>
          <cell r="Y1823">
            <v>0</v>
          </cell>
          <cell r="AA1823">
            <v>0</v>
          </cell>
          <cell r="AC1823">
            <v>0</v>
          </cell>
          <cell r="AD1823" t="str">
            <v>n/a</v>
          </cell>
          <cell r="AF1823">
            <v>0</v>
          </cell>
          <cell r="AG1823" t="str">
            <v>n/a</v>
          </cell>
          <cell r="AI1823">
            <v>0</v>
          </cell>
          <cell r="AJ1823" t="str">
            <v>n/a</v>
          </cell>
          <cell r="AL1823">
            <v>0</v>
          </cell>
          <cell r="AM1823">
            <v>0</v>
          </cell>
          <cell r="AO1823">
            <v>0</v>
          </cell>
        </row>
        <row r="1824">
          <cell r="C1824" t="str">
            <v>MAC</v>
          </cell>
          <cell r="E1824">
            <v>0</v>
          </cell>
          <cell r="F1824">
            <v>0</v>
          </cell>
          <cell r="G1824">
            <v>0</v>
          </cell>
          <cell r="H1824">
            <v>0</v>
          </cell>
          <cell r="J1824">
            <v>0</v>
          </cell>
          <cell r="K1824">
            <v>0</v>
          </cell>
          <cell r="L1824">
            <v>0</v>
          </cell>
          <cell r="N1824">
            <v>0</v>
          </cell>
          <cell r="P1824">
            <v>0</v>
          </cell>
          <cell r="Q1824">
            <v>0</v>
          </cell>
          <cell r="W1824">
            <v>0</v>
          </cell>
          <cell r="Y1824">
            <v>0</v>
          </cell>
          <cell r="AA1824">
            <v>0</v>
          </cell>
          <cell r="AC1824">
            <v>0</v>
          </cell>
          <cell r="AD1824" t="str">
            <v>n/a</v>
          </cell>
          <cell r="AF1824">
            <v>0</v>
          </cell>
          <cell r="AG1824" t="str">
            <v>n/a</v>
          </cell>
          <cell r="AI1824">
            <v>0</v>
          </cell>
          <cell r="AJ1824" t="str">
            <v>n/a</v>
          </cell>
          <cell r="AL1824">
            <v>0</v>
          </cell>
          <cell r="AM1824">
            <v>0</v>
          </cell>
          <cell r="AO1824">
            <v>0</v>
          </cell>
        </row>
        <row r="1825">
          <cell r="C1825" t="str">
            <v>CST</v>
          </cell>
          <cell r="E1825">
            <v>0</v>
          </cell>
          <cell r="F1825">
            <v>0</v>
          </cell>
          <cell r="G1825">
            <v>0</v>
          </cell>
          <cell r="H1825">
            <v>0</v>
          </cell>
          <cell r="J1825">
            <v>0</v>
          </cell>
          <cell r="K1825">
            <v>0</v>
          </cell>
          <cell r="L1825">
            <v>0</v>
          </cell>
          <cell r="N1825">
            <v>0</v>
          </cell>
          <cell r="P1825">
            <v>0</v>
          </cell>
          <cell r="Q1825">
            <v>0</v>
          </cell>
          <cell r="W1825">
            <v>0</v>
          </cell>
          <cell r="Y1825">
            <v>0</v>
          </cell>
          <cell r="AA1825">
            <v>0</v>
          </cell>
          <cell r="AC1825">
            <v>0</v>
          </cell>
          <cell r="AD1825" t="str">
            <v>n/a</v>
          </cell>
          <cell r="AF1825">
            <v>0</v>
          </cell>
          <cell r="AG1825" t="str">
            <v>n/a</v>
          </cell>
          <cell r="AI1825">
            <v>0</v>
          </cell>
          <cell r="AJ1825" t="str">
            <v>n/a</v>
          </cell>
          <cell r="AL1825">
            <v>0</v>
          </cell>
          <cell r="AM1825">
            <v>0</v>
          </cell>
          <cell r="AO1825">
            <v>0</v>
          </cell>
        </row>
        <row r="1826">
          <cell r="C1826" t="str">
            <v>INDUSTRIAL</v>
          </cell>
          <cell r="E1826">
            <v>0</v>
          </cell>
          <cell r="F1826">
            <v>0</v>
          </cell>
          <cell r="G1826">
            <v>0</v>
          </cell>
          <cell r="H1826">
            <v>0</v>
          </cell>
          <cell r="J1826">
            <v>1.8080000000000001</v>
          </cell>
          <cell r="K1826">
            <v>0</v>
          </cell>
          <cell r="L1826">
            <v>1.0999999999999999E-2</v>
          </cell>
          <cell r="N1826">
            <v>1.819</v>
          </cell>
          <cell r="P1826">
            <v>0</v>
          </cell>
          <cell r="Q1826">
            <v>0</v>
          </cell>
          <cell r="W1826">
            <v>0</v>
          </cell>
          <cell r="Y1826">
            <v>0</v>
          </cell>
          <cell r="AA1826">
            <v>0</v>
          </cell>
          <cell r="AC1826">
            <v>1.819</v>
          </cell>
          <cell r="AD1826" t="str">
            <v>n/a</v>
          </cell>
          <cell r="AF1826">
            <v>1.819</v>
          </cell>
          <cell r="AG1826" t="str">
            <v>n/a</v>
          </cell>
          <cell r="AI1826">
            <v>1.819</v>
          </cell>
          <cell r="AJ1826" t="str">
            <v>n/a</v>
          </cell>
          <cell r="AL1826">
            <v>0</v>
          </cell>
          <cell r="AM1826">
            <v>0</v>
          </cell>
          <cell r="AO1826">
            <v>0</v>
          </cell>
        </row>
        <row r="1828">
          <cell r="C1828" t="str">
            <v>Best</v>
          </cell>
          <cell r="E1828">
            <v>0</v>
          </cell>
          <cell r="F1828">
            <v>0</v>
          </cell>
          <cell r="G1828">
            <v>0</v>
          </cell>
          <cell r="H1828">
            <v>0</v>
          </cell>
          <cell r="P1828">
            <v>0</v>
          </cell>
          <cell r="Q1828">
            <v>0</v>
          </cell>
          <cell r="W1828">
            <v>0</v>
          </cell>
          <cell r="Y1828">
            <v>0</v>
          </cell>
          <cell r="AA1828">
            <v>0</v>
          </cell>
          <cell r="AC1828">
            <v>0</v>
          </cell>
          <cell r="AD1828" t="str">
            <v>n/a</v>
          </cell>
          <cell r="AF1828">
            <v>0</v>
          </cell>
          <cell r="AG1828" t="str">
            <v>n/a</v>
          </cell>
          <cell r="AI1828">
            <v>0</v>
          </cell>
          <cell r="AJ1828" t="str">
            <v>n/a</v>
          </cell>
          <cell r="AL1828">
            <v>0</v>
          </cell>
          <cell r="AM1828">
            <v>0</v>
          </cell>
          <cell r="AO1828">
            <v>0</v>
          </cell>
        </row>
        <row r="1829">
          <cell r="C1829" t="str">
            <v>FriscoBay</v>
          </cell>
          <cell r="E1829">
            <v>0</v>
          </cell>
          <cell r="F1829">
            <v>0</v>
          </cell>
          <cell r="G1829">
            <v>0</v>
          </cell>
          <cell r="H1829">
            <v>0</v>
          </cell>
          <cell r="P1829">
            <v>0</v>
          </cell>
          <cell r="Q1829">
            <v>0</v>
          </cell>
          <cell r="W1829">
            <v>0</v>
          </cell>
          <cell r="Y1829">
            <v>0</v>
          </cell>
          <cell r="AA1829">
            <v>0</v>
          </cell>
          <cell r="AC1829">
            <v>0</v>
          </cell>
          <cell r="AD1829" t="str">
            <v>n/a</v>
          </cell>
          <cell r="AF1829">
            <v>0</v>
          </cell>
          <cell r="AG1829" t="str">
            <v>n/a</v>
          </cell>
          <cell r="AI1829">
            <v>0</v>
          </cell>
          <cell r="AJ1829" t="str">
            <v>n/a</v>
          </cell>
          <cell r="AL1829">
            <v>0</v>
          </cell>
          <cell r="AM1829">
            <v>0</v>
          </cell>
          <cell r="AO1829">
            <v>0</v>
          </cell>
        </row>
        <row r="1830">
          <cell r="C1830" t="str">
            <v>ISRSolutions</v>
          </cell>
          <cell r="E1830">
            <v>0</v>
          </cell>
          <cell r="F1830">
            <v>0</v>
          </cell>
          <cell r="G1830">
            <v>0</v>
          </cell>
          <cell r="H1830">
            <v>0</v>
          </cell>
          <cell r="P1830">
            <v>0</v>
          </cell>
          <cell r="Q1830">
            <v>0</v>
          </cell>
          <cell r="W1830">
            <v>0</v>
          </cell>
          <cell r="Y1830">
            <v>0</v>
          </cell>
          <cell r="AA1830">
            <v>0</v>
          </cell>
          <cell r="AC1830">
            <v>0</v>
          </cell>
          <cell r="AD1830" t="str">
            <v>n/a</v>
          </cell>
          <cell r="AF1830">
            <v>0</v>
          </cell>
          <cell r="AG1830" t="str">
            <v>n/a</v>
          </cell>
          <cell r="AI1830">
            <v>0</v>
          </cell>
          <cell r="AJ1830" t="str">
            <v>n/a</v>
          </cell>
          <cell r="AL1830">
            <v>0</v>
          </cell>
          <cell r="AM1830">
            <v>0</v>
          </cell>
          <cell r="AO1830">
            <v>0</v>
          </cell>
        </row>
        <row r="1831">
          <cell r="C1831" t="str">
            <v>Precision</v>
          </cell>
          <cell r="E1831">
            <v>0</v>
          </cell>
          <cell r="F1831">
            <v>0</v>
          </cell>
          <cell r="G1831">
            <v>0</v>
          </cell>
          <cell r="H1831">
            <v>0</v>
          </cell>
          <cell r="P1831">
            <v>0</v>
          </cell>
          <cell r="Q1831">
            <v>0</v>
          </cell>
          <cell r="W1831">
            <v>0</v>
          </cell>
          <cell r="Y1831">
            <v>0</v>
          </cell>
          <cell r="AA1831">
            <v>0</v>
          </cell>
          <cell r="AC1831">
            <v>0</v>
          </cell>
          <cell r="AD1831" t="str">
            <v>n/a</v>
          </cell>
          <cell r="AF1831">
            <v>0</v>
          </cell>
          <cell r="AG1831" t="str">
            <v>n/a</v>
          </cell>
          <cell r="AI1831">
            <v>0</v>
          </cell>
          <cell r="AJ1831" t="str">
            <v>n/a</v>
          </cell>
          <cell r="AL1831">
            <v>0</v>
          </cell>
          <cell r="AM1831">
            <v>0</v>
          </cell>
          <cell r="AO1831">
            <v>0</v>
          </cell>
        </row>
        <row r="1832">
          <cell r="C1832" t="str">
            <v>CommHdweTotal</v>
          </cell>
          <cell r="E1832">
            <v>0</v>
          </cell>
          <cell r="F1832">
            <v>0</v>
          </cell>
          <cell r="G1832">
            <v>0</v>
          </cell>
          <cell r="H1832">
            <v>0</v>
          </cell>
          <cell r="P1832">
            <v>0</v>
          </cell>
          <cell r="Q1832">
            <v>0</v>
          </cell>
          <cell r="W1832">
            <v>0</v>
          </cell>
          <cell r="Y1832">
            <v>0</v>
          </cell>
          <cell r="AA1832">
            <v>0</v>
          </cell>
          <cell r="AC1832">
            <v>0</v>
          </cell>
          <cell r="AD1832" t="str">
            <v>n/a</v>
          </cell>
          <cell r="AF1832">
            <v>0</v>
          </cell>
          <cell r="AG1832" t="str">
            <v>n/a</v>
          </cell>
          <cell r="AI1832">
            <v>0</v>
          </cell>
          <cell r="AJ1832" t="str">
            <v>n/a</v>
          </cell>
          <cell r="AL1832">
            <v>0</v>
          </cell>
          <cell r="AM1832">
            <v>0</v>
          </cell>
          <cell r="AO1832">
            <v>0</v>
          </cell>
        </row>
        <row r="1833">
          <cell r="C1833" t="str">
            <v>SGI</v>
          </cell>
          <cell r="E1833">
            <v>0</v>
          </cell>
          <cell r="F1833">
            <v>0</v>
          </cell>
          <cell r="G1833">
            <v>0</v>
          </cell>
          <cell r="H1833">
            <v>0</v>
          </cell>
          <cell r="P1833">
            <v>0</v>
          </cell>
          <cell r="Q1833">
            <v>0</v>
          </cell>
          <cell r="W1833">
            <v>0</v>
          </cell>
          <cell r="Y1833">
            <v>0</v>
          </cell>
          <cell r="AA1833">
            <v>0</v>
          </cell>
          <cell r="AC1833">
            <v>0</v>
          </cell>
          <cell r="AD1833" t="str">
            <v>n/a</v>
          </cell>
          <cell r="AF1833">
            <v>0</v>
          </cell>
          <cell r="AG1833" t="str">
            <v>n/a</v>
          </cell>
          <cell r="AI1833">
            <v>0</v>
          </cell>
          <cell r="AJ1833" t="str">
            <v>n/a</v>
          </cell>
          <cell r="AL1833">
            <v>0</v>
          </cell>
          <cell r="AM1833">
            <v>0</v>
          </cell>
          <cell r="AO1833">
            <v>0</v>
          </cell>
        </row>
        <row r="1834">
          <cell r="C1834" t="str">
            <v>MAS / SI</v>
          </cell>
          <cell r="E1834">
            <v>0</v>
          </cell>
          <cell r="F1834">
            <v>0</v>
          </cell>
          <cell r="G1834">
            <v>0</v>
          </cell>
          <cell r="H1834">
            <v>0</v>
          </cell>
          <cell r="J1834">
            <v>1.7416666599999999</v>
          </cell>
          <cell r="K1834">
            <v>0.14166666999999999</v>
          </cell>
          <cell r="L1834">
            <v>0.11166667</v>
          </cell>
          <cell r="N1834">
            <v>1.9949999999999999</v>
          </cell>
          <cell r="P1834">
            <v>0</v>
          </cell>
          <cell r="Q1834">
            <v>0</v>
          </cell>
          <cell r="W1834">
            <v>0</v>
          </cell>
          <cell r="Y1834">
            <v>0</v>
          </cell>
          <cell r="AA1834">
            <v>0</v>
          </cell>
          <cell r="AC1834">
            <v>1.9949999999999999</v>
          </cell>
          <cell r="AD1834" t="str">
            <v>n/a</v>
          </cell>
          <cell r="AF1834">
            <v>1.9949999999999999</v>
          </cell>
          <cell r="AG1834" t="str">
            <v>n/a</v>
          </cell>
          <cell r="AI1834">
            <v>1.9949999999999999</v>
          </cell>
          <cell r="AJ1834" t="str">
            <v>n/a</v>
          </cell>
          <cell r="AL1834">
            <v>0</v>
          </cell>
          <cell r="AM1834">
            <v>0</v>
          </cell>
          <cell r="AO1834">
            <v>0</v>
          </cell>
        </row>
        <row r="1835">
          <cell r="C1835" t="str">
            <v>Access</v>
          </cell>
          <cell r="E1835">
            <v>0</v>
          </cell>
          <cell r="F1835">
            <v>0</v>
          </cell>
          <cell r="G1835">
            <v>0</v>
          </cell>
          <cell r="H1835">
            <v>0</v>
          </cell>
          <cell r="J1835">
            <v>0</v>
          </cell>
          <cell r="K1835">
            <v>0</v>
          </cell>
          <cell r="L1835">
            <v>0</v>
          </cell>
          <cell r="N1835">
            <v>0</v>
          </cell>
          <cell r="P1835">
            <v>0</v>
          </cell>
          <cell r="Q1835">
            <v>0</v>
          </cell>
          <cell r="W1835">
            <v>0</v>
          </cell>
          <cell r="Y1835">
            <v>0</v>
          </cell>
          <cell r="AA1835">
            <v>0</v>
          </cell>
          <cell r="AC1835">
            <v>0</v>
          </cell>
          <cell r="AD1835" t="str">
            <v>n/a</v>
          </cell>
          <cell r="AF1835">
            <v>0</v>
          </cell>
          <cell r="AG1835" t="str">
            <v>n/a</v>
          </cell>
          <cell r="AI1835">
            <v>0</v>
          </cell>
          <cell r="AJ1835" t="str">
            <v>n/a</v>
          </cell>
          <cell r="AL1835">
            <v>0</v>
          </cell>
          <cell r="AM1835">
            <v>0</v>
          </cell>
          <cell r="AO1835">
            <v>0</v>
          </cell>
        </row>
        <row r="1836">
          <cell r="C1836" t="str">
            <v>STI</v>
          </cell>
          <cell r="E1836">
            <v>0</v>
          </cell>
          <cell r="F1836">
            <v>0</v>
          </cell>
          <cell r="G1836">
            <v>0</v>
          </cell>
          <cell r="H1836">
            <v>0</v>
          </cell>
          <cell r="J1836">
            <v>0</v>
          </cell>
          <cell r="K1836">
            <v>0</v>
          </cell>
          <cell r="L1836">
            <v>0</v>
          </cell>
          <cell r="N1836">
            <v>0</v>
          </cell>
          <cell r="P1836">
            <v>0</v>
          </cell>
          <cell r="Q1836">
            <v>0</v>
          </cell>
          <cell r="W1836">
            <v>0</v>
          </cell>
          <cell r="Y1836">
            <v>0</v>
          </cell>
          <cell r="AA1836">
            <v>0</v>
          </cell>
          <cell r="AC1836">
            <v>0</v>
          </cell>
          <cell r="AD1836" t="str">
            <v>n/a</v>
          </cell>
          <cell r="AF1836">
            <v>0</v>
          </cell>
          <cell r="AG1836" t="str">
            <v>n/a</v>
          </cell>
          <cell r="AI1836">
            <v>0</v>
          </cell>
          <cell r="AJ1836" t="str">
            <v>n/a</v>
          </cell>
          <cell r="AL1836">
            <v>0</v>
          </cell>
          <cell r="AM1836">
            <v>0</v>
          </cell>
          <cell r="AO1836">
            <v>0</v>
          </cell>
        </row>
        <row r="1837">
          <cell r="C1837" t="str">
            <v>Blick</v>
          </cell>
          <cell r="E1837">
            <v>0</v>
          </cell>
          <cell r="F1837">
            <v>0</v>
          </cell>
          <cell r="G1837">
            <v>0</v>
          </cell>
          <cell r="H1837">
            <v>0</v>
          </cell>
          <cell r="J1837">
            <v>0.21500000000000002</v>
          </cell>
          <cell r="K1837">
            <v>0.21500000000000002</v>
          </cell>
          <cell r="L1837">
            <v>0.21500000000000002</v>
          </cell>
          <cell r="N1837">
            <v>0.64500000000000002</v>
          </cell>
          <cell r="P1837">
            <v>0</v>
          </cell>
          <cell r="Q1837">
            <v>0</v>
          </cell>
          <cell r="W1837">
            <v>0</v>
          </cell>
          <cell r="Y1837">
            <v>0</v>
          </cell>
          <cell r="AA1837">
            <v>0</v>
          </cell>
          <cell r="AC1837">
            <v>0.64500000000000002</v>
          </cell>
          <cell r="AD1837" t="str">
            <v>n/a</v>
          </cell>
          <cell r="AF1837">
            <v>0.64500000000000002</v>
          </cell>
          <cell r="AG1837" t="str">
            <v>n/a</v>
          </cell>
          <cell r="AI1837">
            <v>0.64500000000000002</v>
          </cell>
          <cell r="AJ1837" t="str">
            <v>n/a</v>
          </cell>
          <cell r="AL1837">
            <v>0</v>
          </cell>
          <cell r="AM1837">
            <v>0</v>
          </cell>
          <cell r="AO1837">
            <v>0</v>
          </cell>
        </row>
        <row r="1838">
          <cell r="C1838" t="str">
            <v>SecurityAsia</v>
          </cell>
          <cell r="E1838">
            <v>0</v>
          </cell>
          <cell r="F1838">
            <v>0</v>
          </cell>
          <cell r="G1838">
            <v>0</v>
          </cell>
          <cell r="H1838">
            <v>0</v>
          </cell>
          <cell r="J1838">
            <v>0</v>
          </cell>
          <cell r="K1838">
            <v>0</v>
          </cell>
          <cell r="L1838">
            <v>0</v>
          </cell>
          <cell r="N1838">
            <v>0</v>
          </cell>
          <cell r="P1838">
            <v>0</v>
          </cell>
          <cell r="Q1838">
            <v>0</v>
          </cell>
          <cell r="W1838">
            <v>0</v>
          </cell>
          <cell r="Y1838">
            <v>0</v>
          </cell>
          <cell r="AA1838">
            <v>0</v>
          </cell>
          <cell r="AC1838">
            <v>0</v>
          </cell>
          <cell r="AD1838" t="str">
            <v>n/a</v>
          </cell>
          <cell r="AF1838">
            <v>0</v>
          </cell>
          <cell r="AG1838" t="str">
            <v>n/a</v>
          </cell>
          <cell r="AI1838">
            <v>0</v>
          </cell>
          <cell r="AJ1838" t="str">
            <v>n/a</v>
          </cell>
          <cell r="AL1838">
            <v>0</v>
          </cell>
          <cell r="AM1838">
            <v>0</v>
          </cell>
          <cell r="AO1838">
            <v>0</v>
          </cell>
        </row>
        <row r="1839">
          <cell r="C1839" t="str">
            <v>SECURITY</v>
          </cell>
          <cell r="E1839">
            <v>0</v>
          </cell>
          <cell r="F1839">
            <v>0</v>
          </cell>
          <cell r="G1839">
            <v>0</v>
          </cell>
          <cell r="H1839">
            <v>0</v>
          </cell>
          <cell r="J1839">
            <v>1.95666666</v>
          </cell>
          <cell r="K1839">
            <v>0.35666667000000002</v>
          </cell>
          <cell r="L1839">
            <v>0.32666667000000005</v>
          </cell>
          <cell r="N1839">
            <v>2.6399999999999997</v>
          </cell>
          <cell r="P1839">
            <v>0</v>
          </cell>
          <cell r="Q1839">
            <v>0</v>
          </cell>
          <cell r="W1839">
            <v>0</v>
          </cell>
          <cell r="Y1839">
            <v>0</v>
          </cell>
          <cell r="AA1839">
            <v>0</v>
          </cell>
          <cell r="AC1839">
            <v>2.6399999999999997</v>
          </cell>
          <cell r="AD1839" t="str">
            <v>n/a</v>
          </cell>
          <cell r="AF1839">
            <v>2.6399999999999997</v>
          </cell>
          <cell r="AG1839" t="str">
            <v>n/a</v>
          </cell>
          <cell r="AI1839">
            <v>2.6399999999999997</v>
          </cell>
          <cell r="AJ1839" t="str">
            <v>n/a</v>
          </cell>
          <cell r="AL1839">
            <v>0</v>
          </cell>
          <cell r="AM1839">
            <v>0</v>
          </cell>
          <cell r="AO1839">
            <v>0</v>
          </cell>
        </row>
        <row r="1840">
          <cell r="AL1840">
            <v>0</v>
          </cell>
        </row>
        <row r="1841">
          <cell r="C1841" t="str">
            <v>Eliminations</v>
          </cell>
          <cell r="E1841">
            <v>0</v>
          </cell>
          <cell r="F1841">
            <v>0</v>
          </cell>
          <cell r="G1841">
            <v>0</v>
          </cell>
          <cell r="H1841">
            <v>0</v>
          </cell>
          <cell r="N1841">
            <v>0</v>
          </cell>
          <cell r="P1841">
            <v>0</v>
          </cell>
          <cell r="Q1841">
            <v>0</v>
          </cell>
          <cell r="W1841">
            <v>0</v>
          </cell>
          <cell r="Y1841">
            <v>0</v>
          </cell>
          <cell r="AA1841">
            <v>0</v>
          </cell>
          <cell r="AC1841">
            <v>0</v>
          </cell>
          <cell r="AD1841" t="str">
            <v>n/a</v>
          </cell>
          <cell r="AF1841">
            <v>0</v>
          </cell>
          <cell r="AG1841" t="str">
            <v>n/a</v>
          </cell>
          <cell r="AI1841">
            <v>0</v>
          </cell>
          <cell r="AJ1841" t="str">
            <v>n/a</v>
          </cell>
          <cell r="AL1841">
            <v>0</v>
          </cell>
          <cell r="AM1841">
            <v>0</v>
          </cell>
          <cell r="AO1841">
            <v>0</v>
          </cell>
        </row>
        <row r="1842">
          <cell r="AL1842">
            <v>0</v>
          </cell>
        </row>
        <row r="1843">
          <cell r="C1843" t="str">
            <v>1000s</v>
          </cell>
          <cell r="E1843">
            <v>0</v>
          </cell>
          <cell r="F1843">
            <v>0</v>
          </cell>
          <cell r="G1843">
            <v>0</v>
          </cell>
          <cell r="H1843">
            <v>0</v>
          </cell>
          <cell r="J1843">
            <v>3.8893333333333331</v>
          </cell>
          <cell r="K1843">
            <v>3.8893333333333331</v>
          </cell>
          <cell r="L1843">
            <v>3.8893333333333331</v>
          </cell>
          <cell r="N1843">
            <v>11.667999999999999</v>
          </cell>
          <cell r="P1843">
            <v>0</v>
          </cell>
          <cell r="Q1843">
            <v>0</v>
          </cell>
          <cell r="W1843">
            <v>0</v>
          </cell>
          <cell r="Y1843">
            <v>0</v>
          </cell>
          <cell r="AA1843">
            <v>0</v>
          </cell>
          <cell r="AC1843">
            <v>11.667999999999999</v>
          </cell>
          <cell r="AD1843" t="str">
            <v>n/a</v>
          </cell>
          <cell r="AF1843">
            <v>11.667999999999999</v>
          </cell>
          <cell r="AG1843" t="str">
            <v>n/a</v>
          </cell>
          <cell r="AI1843">
            <v>11.667999999999999</v>
          </cell>
          <cell r="AJ1843" t="str">
            <v>n/a</v>
          </cell>
          <cell r="AL1843">
            <v>0</v>
          </cell>
          <cell r="AM1843">
            <v>0</v>
          </cell>
          <cell r="AO1843">
            <v>0</v>
          </cell>
        </row>
        <row r="1845">
          <cell r="C1845" t="str">
            <v>NationalHdwr</v>
          </cell>
          <cell r="E1845">
            <v>0</v>
          </cell>
          <cell r="F1845">
            <v>0</v>
          </cell>
          <cell r="G1845">
            <v>0</v>
          </cell>
          <cell r="H1845">
            <v>0</v>
          </cell>
          <cell r="J1845">
            <v>0</v>
          </cell>
          <cell r="K1845">
            <v>0</v>
          </cell>
          <cell r="L1845">
            <v>0</v>
          </cell>
          <cell r="N1845">
            <v>0</v>
          </cell>
          <cell r="P1845">
            <v>0</v>
          </cell>
          <cell r="Q1845">
            <v>0</v>
          </cell>
          <cell r="W1845">
            <v>0</v>
          </cell>
          <cell r="Y1845">
            <v>0</v>
          </cell>
          <cell r="AA1845">
            <v>0</v>
          </cell>
          <cell r="AC1845">
            <v>0</v>
          </cell>
          <cell r="AD1845" t="str">
            <v>n/a</v>
          </cell>
          <cell r="AF1845">
            <v>0</v>
          </cell>
          <cell r="AG1845" t="str">
            <v>n/a</v>
          </cell>
          <cell r="AI1845">
            <v>0</v>
          </cell>
          <cell r="AJ1845" t="str">
            <v>n/a</v>
          </cell>
          <cell r="AL1845">
            <v>0</v>
          </cell>
          <cell r="AM1845">
            <v>0</v>
          </cell>
          <cell r="AO1845">
            <v>0</v>
          </cell>
        </row>
        <row r="1846">
          <cell r="C1846" t="str">
            <v>Facom_TOT</v>
          </cell>
          <cell r="E1846">
            <v>0</v>
          </cell>
          <cell r="F1846">
            <v>0</v>
          </cell>
          <cell r="G1846">
            <v>0</v>
          </cell>
          <cell r="H1846">
            <v>0</v>
          </cell>
          <cell r="J1846">
            <v>0</v>
          </cell>
          <cell r="K1846">
            <v>0</v>
          </cell>
          <cell r="L1846">
            <v>0</v>
          </cell>
          <cell r="N1846">
            <v>0</v>
          </cell>
          <cell r="P1846">
            <v>0</v>
          </cell>
          <cell r="Q1846">
            <v>0</v>
          </cell>
          <cell r="W1846">
            <v>0</v>
          </cell>
          <cell r="Y1846">
            <v>0</v>
          </cell>
          <cell r="AA1846">
            <v>0</v>
          </cell>
          <cell r="AC1846">
            <v>0</v>
          </cell>
          <cell r="AD1846" t="str">
            <v>n/a</v>
          </cell>
          <cell r="AF1846">
            <v>0</v>
          </cell>
          <cell r="AG1846" t="str">
            <v>n/a</v>
          </cell>
          <cell r="AI1846">
            <v>0</v>
          </cell>
          <cell r="AJ1846" t="str">
            <v>n/a</v>
          </cell>
          <cell r="AL1846">
            <v>0</v>
          </cell>
          <cell r="AM1846">
            <v>0</v>
          </cell>
          <cell r="AO1846">
            <v>0</v>
          </cell>
        </row>
        <row r="1848">
          <cell r="C1848" t="str">
            <v>1000woa</v>
          </cell>
          <cell r="E1848">
            <v>0</v>
          </cell>
          <cell r="F1848">
            <v>0</v>
          </cell>
          <cell r="G1848">
            <v>0</v>
          </cell>
          <cell r="H1848">
            <v>0</v>
          </cell>
          <cell r="J1848">
            <v>3.8893333333333331</v>
          </cell>
          <cell r="K1848">
            <v>3.8893333333333331</v>
          </cell>
          <cell r="L1848">
            <v>3.8893333333333331</v>
          </cell>
          <cell r="N1848">
            <v>11.667999999999999</v>
          </cell>
          <cell r="P1848">
            <v>0</v>
          </cell>
          <cell r="Q1848">
            <v>0</v>
          </cell>
          <cell r="W1848">
            <v>0</v>
          </cell>
          <cell r="Y1848">
            <v>0</v>
          </cell>
          <cell r="AA1848">
            <v>0</v>
          </cell>
          <cell r="AC1848">
            <v>11.667999999999999</v>
          </cell>
          <cell r="AD1848" t="str">
            <v>n/a</v>
          </cell>
          <cell r="AF1848">
            <v>11.667999999999999</v>
          </cell>
          <cell r="AG1848" t="str">
            <v>n/a</v>
          </cell>
          <cell r="AI1848">
            <v>11.667999999999999</v>
          </cell>
          <cell r="AJ1848" t="str">
            <v>n/a</v>
          </cell>
          <cell r="AL1848">
            <v>0</v>
          </cell>
          <cell r="AM1848">
            <v>0</v>
          </cell>
          <cell r="AO1848">
            <v>0</v>
          </cell>
        </row>
        <row r="1849">
          <cell r="C1849" t="str">
            <v>1000woa-2006</v>
          </cell>
          <cell r="E1849">
            <v>0</v>
          </cell>
          <cell r="F1849">
            <v>0</v>
          </cell>
          <cell r="G1849">
            <v>0</v>
          </cell>
          <cell r="H1849">
            <v>0</v>
          </cell>
          <cell r="J1849">
            <v>3.8893333333333331</v>
          </cell>
          <cell r="K1849">
            <v>3.8893333333333331</v>
          </cell>
          <cell r="L1849">
            <v>3.8893333333333331</v>
          </cell>
          <cell r="N1849">
            <v>11.667999999999999</v>
          </cell>
          <cell r="P1849">
            <v>0</v>
          </cell>
          <cell r="Q1849">
            <v>0</v>
          </cell>
          <cell r="S1849">
            <v>0</v>
          </cell>
          <cell r="T1849">
            <v>0</v>
          </cell>
          <cell r="U1849">
            <v>0</v>
          </cell>
          <cell r="W1849">
            <v>0</v>
          </cell>
          <cell r="Y1849">
            <v>0</v>
          </cell>
          <cell r="AA1849">
            <v>0</v>
          </cell>
          <cell r="AC1849">
            <v>11.667999999999999</v>
          </cell>
          <cell r="AD1849" t="str">
            <v>n/a</v>
          </cell>
          <cell r="AF1849">
            <v>11.667999999999999</v>
          </cell>
          <cell r="AG1849" t="str">
            <v>n/a</v>
          </cell>
          <cell r="AI1849">
            <v>11.667999999999999</v>
          </cell>
          <cell r="AJ1849" t="str">
            <v>n/a</v>
          </cell>
          <cell r="AL1849">
            <v>0</v>
          </cell>
          <cell r="AM1849">
            <v>0</v>
          </cell>
          <cell r="AO1849">
            <v>0</v>
          </cell>
        </row>
        <row r="1852">
          <cell r="C1852" t="str">
            <v>Consumer</v>
          </cell>
          <cell r="E1852">
            <v>0</v>
          </cell>
          <cell r="F1852">
            <v>0</v>
          </cell>
          <cell r="G1852">
            <v>0</v>
          </cell>
          <cell r="H1852">
            <v>0</v>
          </cell>
          <cell r="J1852">
            <v>0.11</v>
          </cell>
          <cell r="K1852">
            <v>0</v>
          </cell>
          <cell r="L1852">
            <v>0</v>
          </cell>
          <cell r="N1852">
            <v>0.11</v>
          </cell>
          <cell r="P1852">
            <v>0</v>
          </cell>
          <cell r="Q1852">
            <v>0</v>
          </cell>
          <cell r="W1852">
            <v>0</v>
          </cell>
          <cell r="Y1852">
            <v>0</v>
          </cell>
          <cell r="AA1852">
            <v>0</v>
          </cell>
          <cell r="AC1852">
            <v>0.11</v>
          </cell>
          <cell r="AD1852" t="str">
            <v>n/a</v>
          </cell>
          <cell r="AF1852">
            <v>0.11</v>
          </cell>
          <cell r="AG1852" t="str">
            <v>n/a</v>
          </cell>
          <cell r="AI1852">
            <v>0.11</v>
          </cell>
          <cell r="AJ1852" t="str">
            <v>n/a</v>
          </cell>
          <cell r="AL1852">
            <v>0</v>
          </cell>
          <cell r="AM1852">
            <v>0</v>
          </cell>
          <cell r="AO1852">
            <v>0</v>
          </cell>
        </row>
        <row r="1853">
          <cell r="C1853" t="str">
            <v>NationalHdwr</v>
          </cell>
          <cell r="E1853">
            <v>0</v>
          </cell>
          <cell r="F1853">
            <v>0</v>
          </cell>
          <cell r="G1853">
            <v>0</v>
          </cell>
          <cell r="H1853">
            <v>0</v>
          </cell>
          <cell r="J1853">
            <v>0</v>
          </cell>
          <cell r="K1853">
            <v>0</v>
          </cell>
          <cell r="L1853">
            <v>0</v>
          </cell>
          <cell r="N1853">
            <v>0</v>
          </cell>
          <cell r="P1853">
            <v>0</v>
          </cell>
          <cell r="Q1853">
            <v>0</v>
          </cell>
          <cell r="W1853">
            <v>0</v>
          </cell>
          <cell r="Y1853">
            <v>0</v>
          </cell>
          <cell r="AA1853">
            <v>0</v>
          </cell>
          <cell r="AC1853">
            <v>0</v>
          </cell>
          <cell r="AD1853" t="str">
            <v>n/a</v>
          </cell>
          <cell r="AF1853">
            <v>0</v>
          </cell>
          <cell r="AG1853" t="str">
            <v>n/a</v>
          </cell>
          <cell r="AI1853">
            <v>0</v>
          </cell>
          <cell r="AJ1853" t="str">
            <v>n/a</v>
          </cell>
          <cell r="AL1853">
            <v>0</v>
          </cell>
          <cell r="AM1853">
            <v>0</v>
          </cell>
          <cell r="AO1853">
            <v>0</v>
          </cell>
        </row>
        <row r="1854">
          <cell r="C1854" t="str">
            <v>ToolsFacom</v>
          </cell>
          <cell r="E1854">
            <v>0</v>
          </cell>
          <cell r="F1854">
            <v>0</v>
          </cell>
          <cell r="G1854">
            <v>0</v>
          </cell>
          <cell r="H1854">
            <v>0</v>
          </cell>
          <cell r="J1854">
            <v>0</v>
          </cell>
          <cell r="K1854">
            <v>0</v>
          </cell>
          <cell r="L1854">
            <v>0</v>
          </cell>
          <cell r="N1854">
            <v>0</v>
          </cell>
          <cell r="P1854">
            <v>0</v>
          </cell>
          <cell r="Q1854">
            <v>0</v>
          </cell>
          <cell r="W1854">
            <v>0</v>
          </cell>
          <cell r="Y1854">
            <v>0</v>
          </cell>
          <cell r="AA1854">
            <v>0</v>
          </cell>
          <cell r="AC1854">
            <v>0</v>
          </cell>
          <cell r="AD1854" t="str">
            <v>n/a</v>
          </cell>
          <cell r="AF1854">
            <v>0</v>
          </cell>
          <cell r="AG1854" t="str">
            <v>n/a</v>
          </cell>
          <cell r="AI1854">
            <v>0</v>
          </cell>
          <cell r="AJ1854" t="str">
            <v>n/a</v>
          </cell>
          <cell r="AL1854">
            <v>0</v>
          </cell>
          <cell r="AM1854">
            <v>0</v>
          </cell>
          <cell r="AO1854">
            <v>0</v>
          </cell>
        </row>
        <row r="1855">
          <cell r="C1855" t="str">
            <v>Consumer Core</v>
          </cell>
          <cell r="E1855">
            <v>0</v>
          </cell>
          <cell r="F1855">
            <v>0</v>
          </cell>
          <cell r="G1855">
            <v>0</v>
          </cell>
          <cell r="H1855">
            <v>0</v>
          </cell>
          <cell r="J1855">
            <v>0.11</v>
          </cell>
          <cell r="K1855">
            <v>0</v>
          </cell>
          <cell r="L1855">
            <v>0</v>
          </cell>
          <cell r="N1855">
            <v>0.11</v>
          </cell>
          <cell r="P1855">
            <v>0</v>
          </cell>
          <cell r="Q1855">
            <v>0</v>
          </cell>
          <cell r="W1855">
            <v>0</v>
          </cell>
          <cell r="Y1855">
            <v>0</v>
          </cell>
          <cell r="AA1855">
            <v>0</v>
          </cell>
          <cell r="AC1855">
            <v>0.11</v>
          </cell>
          <cell r="AD1855" t="str">
            <v>n/a</v>
          </cell>
          <cell r="AF1855">
            <v>0.11</v>
          </cell>
          <cell r="AG1855" t="str">
            <v>n/a</v>
          </cell>
          <cell r="AI1855">
            <v>0.11</v>
          </cell>
          <cell r="AJ1855" t="str">
            <v>n/a</v>
          </cell>
          <cell r="AL1855">
            <v>0</v>
          </cell>
          <cell r="AM1855">
            <v>0</v>
          </cell>
          <cell r="AO1855">
            <v>0</v>
          </cell>
        </row>
        <row r="1856">
          <cell r="C1856" t="str">
            <v xml:space="preserve">Industrial  </v>
          </cell>
          <cell r="E1856">
            <v>0</v>
          </cell>
          <cell r="F1856">
            <v>0</v>
          </cell>
          <cell r="G1856">
            <v>0</v>
          </cell>
          <cell r="H1856">
            <v>0</v>
          </cell>
          <cell r="J1856">
            <v>1.8080000000000001</v>
          </cell>
          <cell r="K1856">
            <v>0</v>
          </cell>
          <cell r="L1856">
            <v>1.0999999999999999E-2</v>
          </cell>
          <cell r="N1856">
            <v>1.819</v>
          </cell>
          <cell r="P1856">
            <v>0</v>
          </cell>
          <cell r="Q1856">
            <v>0</v>
          </cell>
          <cell r="W1856">
            <v>0</v>
          </cell>
          <cell r="Y1856">
            <v>0</v>
          </cell>
          <cell r="AA1856">
            <v>0</v>
          </cell>
          <cell r="AC1856">
            <v>1.819</v>
          </cell>
          <cell r="AD1856" t="str">
            <v>n/a</v>
          </cell>
          <cell r="AF1856">
            <v>1.819</v>
          </cell>
          <cell r="AG1856" t="str">
            <v>n/a</v>
          </cell>
          <cell r="AI1856">
            <v>1.819</v>
          </cell>
          <cell r="AJ1856" t="str">
            <v>n/a</v>
          </cell>
          <cell r="AL1856">
            <v>0</v>
          </cell>
          <cell r="AM1856">
            <v>0</v>
          </cell>
          <cell r="AO1856">
            <v>0</v>
          </cell>
        </row>
        <row r="1857">
          <cell r="C1857" t="str">
            <v>Facom</v>
          </cell>
          <cell r="E1857">
            <v>0</v>
          </cell>
          <cell r="F1857">
            <v>0</v>
          </cell>
          <cell r="G1857">
            <v>0</v>
          </cell>
          <cell r="H1857">
            <v>0</v>
          </cell>
          <cell r="J1857">
            <v>0</v>
          </cell>
          <cell r="K1857">
            <v>0</v>
          </cell>
          <cell r="L1857">
            <v>0</v>
          </cell>
          <cell r="N1857">
            <v>0</v>
          </cell>
          <cell r="P1857">
            <v>0</v>
          </cell>
          <cell r="Q1857">
            <v>0</v>
          </cell>
          <cell r="W1857">
            <v>0</v>
          </cell>
          <cell r="Y1857">
            <v>0</v>
          </cell>
          <cell r="AA1857">
            <v>0</v>
          </cell>
          <cell r="AC1857">
            <v>0</v>
          </cell>
          <cell r="AD1857" t="str">
            <v>n/a</v>
          </cell>
          <cell r="AF1857">
            <v>0</v>
          </cell>
          <cell r="AG1857" t="str">
            <v>n/a</v>
          </cell>
          <cell r="AI1857">
            <v>0</v>
          </cell>
          <cell r="AJ1857" t="str">
            <v>n/a</v>
          </cell>
          <cell r="AL1857">
            <v>0</v>
          </cell>
          <cell r="AM1857">
            <v>0</v>
          </cell>
          <cell r="AO1857">
            <v>0</v>
          </cell>
        </row>
        <row r="1858">
          <cell r="C1858">
            <v>483</v>
          </cell>
          <cell r="E1858">
            <v>0</v>
          </cell>
          <cell r="F1858">
            <v>0</v>
          </cell>
          <cell r="G1858">
            <v>0</v>
          </cell>
          <cell r="H1858">
            <v>0</v>
          </cell>
          <cell r="J1858">
            <v>0</v>
          </cell>
          <cell r="K1858">
            <v>0</v>
          </cell>
          <cell r="L1858">
            <v>0</v>
          </cell>
          <cell r="N1858">
            <v>0</v>
          </cell>
          <cell r="P1858">
            <v>0</v>
          </cell>
          <cell r="Q1858">
            <v>0</v>
          </cell>
          <cell r="W1858">
            <v>0</v>
          </cell>
          <cell r="Y1858">
            <v>0</v>
          </cell>
          <cell r="AA1858">
            <v>0</v>
          </cell>
          <cell r="AC1858">
            <v>0</v>
          </cell>
          <cell r="AD1858" t="str">
            <v>n/a</v>
          </cell>
          <cell r="AF1858">
            <v>0</v>
          </cell>
          <cell r="AG1858" t="str">
            <v>n/a</v>
          </cell>
          <cell r="AI1858">
            <v>0</v>
          </cell>
          <cell r="AJ1858" t="str">
            <v>n/a</v>
          </cell>
          <cell r="AL1858">
            <v>0</v>
          </cell>
          <cell r="AM1858">
            <v>0</v>
          </cell>
          <cell r="AO1858">
            <v>0</v>
          </cell>
        </row>
        <row r="1859">
          <cell r="C1859" t="str">
            <v>Industrial Core</v>
          </cell>
          <cell r="E1859">
            <v>0</v>
          </cell>
          <cell r="F1859">
            <v>0</v>
          </cell>
          <cell r="G1859">
            <v>0</v>
          </cell>
          <cell r="H1859">
            <v>0</v>
          </cell>
          <cell r="J1859">
            <v>1.8080000000000001</v>
          </cell>
          <cell r="K1859">
            <v>0</v>
          </cell>
          <cell r="L1859">
            <v>1.0999999999999999E-2</v>
          </cell>
          <cell r="N1859">
            <v>1.819</v>
          </cell>
          <cell r="P1859">
            <v>0</v>
          </cell>
          <cell r="Q1859">
            <v>0</v>
          </cell>
          <cell r="W1859">
            <v>0</v>
          </cell>
          <cell r="Y1859">
            <v>0</v>
          </cell>
          <cell r="AA1859">
            <v>0</v>
          </cell>
          <cell r="AC1859">
            <v>1.819</v>
          </cell>
          <cell r="AD1859" t="str">
            <v>n/a</v>
          </cell>
          <cell r="AF1859">
            <v>1.819</v>
          </cell>
          <cell r="AG1859" t="str">
            <v>n/a</v>
          </cell>
          <cell r="AI1859">
            <v>1.819</v>
          </cell>
          <cell r="AJ1859" t="str">
            <v>n/a</v>
          </cell>
          <cell r="AL1859">
            <v>0</v>
          </cell>
          <cell r="AM1859">
            <v>0</v>
          </cell>
          <cell r="AO1859">
            <v>0</v>
          </cell>
        </row>
        <row r="1860">
          <cell r="C1860" t="str">
            <v>CoreEuropeWOHD</v>
          </cell>
          <cell r="E1860">
            <v>0</v>
          </cell>
          <cell r="F1860">
            <v>0</v>
          </cell>
          <cell r="G1860">
            <v>0</v>
          </cell>
          <cell r="H1860">
            <v>0</v>
          </cell>
          <cell r="J1860">
            <v>0.12628999999999999</v>
          </cell>
          <cell r="K1860">
            <v>0.18420732000000001</v>
          </cell>
          <cell r="L1860">
            <v>0.12926296000000001</v>
          </cell>
          <cell r="N1860">
            <v>0.43976028</v>
          </cell>
          <cell r="P1860">
            <v>0</v>
          </cell>
          <cell r="Q1860">
            <v>0</v>
          </cell>
          <cell r="W1860">
            <v>0</v>
          </cell>
          <cell r="Y1860">
            <v>0</v>
          </cell>
          <cell r="AA1860">
            <v>0</v>
          </cell>
          <cell r="AC1860">
            <v>0.43976028</v>
          </cell>
          <cell r="AD1860" t="str">
            <v>n/a</v>
          </cell>
          <cell r="AF1860">
            <v>0.43976028</v>
          </cell>
          <cell r="AG1860" t="str">
            <v>n/a</v>
          </cell>
          <cell r="AI1860">
            <v>0.43976028</v>
          </cell>
          <cell r="AJ1860" t="str">
            <v>n/a</v>
          </cell>
          <cell r="AL1860">
            <v>0</v>
          </cell>
          <cell r="AM1860">
            <v>0</v>
          </cell>
          <cell r="AO1860">
            <v>0</v>
          </cell>
        </row>
        <row r="1861">
          <cell r="C1861" t="str">
            <v>APSales</v>
          </cell>
          <cell r="E1861">
            <v>0</v>
          </cell>
          <cell r="F1861">
            <v>0</v>
          </cell>
          <cell r="G1861">
            <v>0</v>
          </cell>
          <cell r="H1861">
            <v>0</v>
          </cell>
          <cell r="J1861">
            <v>0</v>
          </cell>
          <cell r="K1861">
            <v>0</v>
          </cell>
          <cell r="L1861">
            <v>0</v>
          </cell>
          <cell r="N1861">
            <v>0</v>
          </cell>
          <cell r="P1861">
            <v>0</v>
          </cell>
          <cell r="Q1861">
            <v>0</v>
          </cell>
          <cell r="W1861">
            <v>0</v>
          </cell>
          <cell r="Y1861">
            <v>0</v>
          </cell>
          <cell r="AA1861">
            <v>0</v>
          </cell>
          <cell r="AC1861">
            <v>0</v>
          </cell>
          <cell r="AD1861" t="str">
            <v>n/a</v>
          </cell>
          <cell r="AF1861">
            <v>0</v>
          </cell>
          <cell r="AG1861" t="str">
            <v>n/a</v>
          </cell>
          <cell r="AI1861">
            <v>0</v>
          </cell>
          <cell r="AJ1861" t="e">
            <v>#DIV/0!</v>
          </cell>
          <cell r="AL1861">
            <v>0</v>
          </cell>
          <cell r="AM1861">
            <v>0</v>
          </cell>
          <cell r="AO1861">
            <v>0</v>
          </cell>
        </row>
        <row r="2075">
          <cell r="C2075" t="str">
            <v>Restructuring</v>
          </cell>
        </row>
        <row r="2076">
          <cell r="C2076" t="str">
            <v>1000s</v>
          </cell>
          <cell r="E2076">
            <v>0</v>
          </cell>
          <cell r="F2076">
            <v>0</v>
          </cell>
          <cell r="G2076">
            <v>0</v>
          </cell>
          <cell r="H2076">
            <v>0</v>
          </cell>
          <cell r="J2076">
            <v>3.8893333333333331</v>
          </cell>
          <cell r="K2076">
            <v>3.8893333333333331</v>
          </cell>
          <cell r="L2076">
            <v>3.8893333333333331</v>
          </cell>
          <cell r="N2076">
            <v>11.667999999999999</v>
          </cell>
          <cell r="P2076">
            <v>0</v>
          </cell>
          <cell r="Q2076">
            <v>0</v>
          </cell>
          <cell r="W2076">
            <v>0</v>
          </cell>
          <cell r="Y2076">
            <v>0</v>
          </cell>
          <cell r="AA2076">
            <v>0</v>
          </cell>
          <cell r="AC2076">
            <v>11.667999999999999</v>
          </cell>
          <cell r="AD2076" t="e">
            <v>#DIV/0!</v>
          </cell>
          <cell r="AF2076">
            <v>11.667999999999999</v>
          </cell>
          <cell r="AG2076" t="e">
            <v>#DIV/0!</v>
          </cell>
          <cell r="AI2076">
            <v>11.667999999999999</v>
          </cell>
          <cell r="AJ2076" t="e">
            <v>#DIV/0!</v>
          </cell>
          <cell r="AL2076">
            <v>0</v>
          </cell>
          <cell r="AM2076">
            <v>0</v>
          </cell>
          <cell r="AO2076">
            <v>0</v>
          </cell>
        </row>
        <row r="2077">
          <cell r="E2077">
            <v>0</v>
          </cell>
          <cell r="F2077">
            <v>0</v>
          </cell>
          <cell r="G2077">
            <v>0</v>
          </cell>
          <cell r="H2077">
            <v>0</v>
          </cell>
          <cell r="J2077">
            <v>0</v>
          </cell>
          <cell r="K2077">
            <v>0</v>
          </cell>
          <cell r="L2077">
            <v>0</v>
          </cell>
          <cell r="N2077">
            <v>0</v>
          </cell>
          <cell r="AC2077">
            <v>0</v>
          </cell>
          <cell r="AD2077" t="e">
            <v>#DIV/0!</v>
          </cell>
          <cell r="AF2077">
            <v>0</v>
          </cell>
          <cell r="AG2077" t="e">
            <v>#DIV/0!</v>
          </cell>
          <cell r="AI2077">
            <v>0</v>
          </cell>
          <cell r="AJ2077" t="e">
            <v>#DIV/0!</v>
          </cell>
          <cell r="AL2077">
            <v>0</v>
          </cell>
        </row>
        <row r="2078">
          <cell r="E2078">
            <v>0</v>
          </cell>
          <cell r="F2078">
            <v>0</v>
          </cell>
          <cell r="G2078">
            <v>0</v>
          </cell>
          <cell r="H2078">
            <v>0</v>
          </cell>
          <cell r="J2078">
            <v>3.8893333333333331</v>
          </cell>
          <cell r="K2078">
            <v>3.8893333333333331</v>
          </cell>
          <cell r="L2078">
            <v>3.8893333333333331</v>
          </cell>
          <cell r="N2078">
            <v>11.667999999999999</v>
          </cell>
          <cell r="AC2078">
            <v>11.667999999999999</v>
          </cell>
          <cell r="AD2078" t="e">
            <v>#DIV/0!</v>
          </cell>
          <cell r="AF2078">
            <v>11.667999999999999</v>
          </cell>
          <cell r="AG2078" t="e">
            <v>#DIV/0!</v>
          </cell>
          <cell r="AI2078">
            <v>11.667999999999999</v>
          </cell>
          <cell r="AJ2078" t="e">
            <v>#DIV/0!</v>
          </cell>
          <cell r="AL2078">
            <v>0</v>
          </cell>
        </row>
        <row r="2080">
          <cell r="C2080" t="str">
            <v>Pretax</v>
          </cell>
        </row>
        <row r="2081">
          <cell r="C2081" t="str">
            <v>1000woa</v>
          </cell>
          <cell r="E2081">
            <v>0</v>
          </cell>
          <cell r="F2081">
            <v>0</v>
          </cell>
          <cell r="G2081">
            <v>0</v>
          </cell>
          <cell r="H2081">
            <v>0</v>
          </cell>
          <cell r="J2081">
            <v>2.7335440600906846</v>
          </cell>
          <cell r="K2081">
            <v>15.894556848432664</v>
          </cell>
          <cell r="L2081">
            <v>40.590084533754876</v>
          </cell>
          <cell r="N2081">
            <v>59.218185442278227</v>
          </cell>
          <cell r="P2081">
            <v>0</v>
          </cell>
          <cell r="Q2081">
            <v>0</v>
          </cell>
          <cell r="W2081">
            <v>0</v>
          </cell>
          <cell r="Y2081">
            <v>0</v>
          </cell>
          <cell r="AA2081">
            <v>0</v>
          </cell>
          <cell r="AC2081">
            <v>59.218185442278227</v>
          </cell>
          <cell r="AD2081" t="e">
            <v>#DIV/0!</v>
          </cell>
          <cell r="AF2081">
            <v>59.218185442278227</v>
          </cell>
          <cell r="AG2081" t="e">
            <v>#DIV/0!</v>
          </cell>
          <cell r="AI2081">
            <v>59.218185442278227</v>
          </cell>
          <cell r="AJ2081" t="e">
            <v>#DIV/0!</v>
          </cell>
        </row>
        <row r="2082">
          <cell r="C2082" t="str">
            <v>NationalHdwr</v>
          </cell>
          <cell r="D2082" t="str">
            <v>Facom_tot</v>
          </cell>
          <cell r="E2082">
            <v>0</v>
          </cell>
          <cell r="F2082">
            <v>0</v>
          </cell>
          <cell r="G2082">
            <v>0</v>
          </cell>
          <cell r="H2082">
            <v>0</v>
          </cell>
          <cell r="J2082">
            <v>0.26666666666670003</v>
          </cell>
          <cell r="K2082">
            <v>0.26666666666666999</v>
          </cell>
          <cell r="L2082">
            <v>0.26666666667</v>
          </cell>
          <cell r="N2082">
            <v>0.80000000000337002</v>
          </cell>
          <cell r="P2082">
            <v>0</v>
          </cell>
          <cell r="Q2082">
            <v>0</v>
          </cell>
          <cell r="W2082">
            <v>0</v>
          </cell>
          <cell r="Y2082">
            <v>0</v>
          </cell>
          <cell r="AA2082">
            <v>0</v>
          </cell>
          <cell r="AC2082">
            <v>0.80000000000337002</v>
          </cell>
          <cell r="AD2082" t="e">
            <v>#DIV/0!</v>
          </cell>
          <cell r="AF2082">
            <v>0.80000000000337002</v>
          </cell>
          <cell r="AG2082" t="e">
            <v>#DIV/0!</v>
          </cell>
          <cell r="AI2082">
            <v>0.80000000000337002</v>
          </cell>
          <cell r="AJ2082" t="e">
            <v>#DIV/0!</v>
          </cell>
        </row>
        <row r="2083">
          <cell r="C2083" t="str">
            <v>1000s</v>
          </cell>
          <cell r="E2083">
            <v>0</v>
          </cell>
          <cell r="F2083">
            <v>0</v>
          </cell>
          <cell r="G2083">
            <v>0</v>
          </cell>
          <cell r="H2083">
            <v>0</v>
          </cell>
          <cell r="J2083">
            <v>3.0002107267573845</v>
          </cell>
          <cell r="K2083">
            <v>16.161223515099334</v>
          </cell>
          <cell r="L2083">
            <v>40.856751200424874</v>
          </cell>
          <cell r="N2083">
            <v>60.018185442281592</v>
          </cell>
          <cell r="P2083">
            <v>0</v>
          </cell>
          <cell r="Q2083">
            <v>0</v>
          </cell>
          <cell r="W2083">
            <v>0</v>
          </cell>
          <cell r="Y2083">
            <v>0</v>
          </cell>
          <cell r="AA2083">
            <v>0</v>
          </cell>
          <cell r="AC2083">
            <v>60.018185442281592</v>
          </cell>
          <cell r="AD2083" t="e">
            <v>#DIV/0!</v>
          </cell>
          <cell r="AF2083">
            <v>60.018185442281592</v>
          </cell>
          <cell r="AG2083" t="e">
            <v>#DIV/0!</v>
          </cell>
          <cell r="AI2083">
            <v>60.018185442281592</v>
          </cell>
          <cell r="AJ2083" t="e">
            <v>#DIV/0!</v>
          </cell>
        </row>
        <row r="2088">
          <cell r="C2088" t="str">
            <v>Tax Rate</v>
          </cell>
          <cell r="E2088" t="e">
            <v>#DIV/0!</v>
          </cell>
          <cell r="F2088" t="e">
            <v>#DIV/0!</v>
          </cell>
          <cell r="G2088" t="e">
            <v>#DIV/0!</v>
          </cell>
          <cell r="H2088" t="e">
            <v>#DIV/0!</v>
          </cell>
          <cell r="J2088">
            <v>0.27100000000000002</v>
          </cell>
          <cell r="K2088">
            <v>0.27100000000000002</v>
          </cell>
          <cell r="L2088">
            <v>0.27100000000000002</v>
          </cell>
          <cell r="N2088">
            <v>0.27100000000000002</v>
          </cell>
          <cell r="P2088" t="e">
            <v>#DIV/0!</v>
          </cell>
          <cell r="Q2088" t="e">
            <v>#DIV/0!</v>
          </cell>
          <cell r="W2088">
            <v>0.27139999999999997</v>
          </cell>
          <cell r="Y2088" t="e">
            <v>#DIV/0!</v>
          </cell>
          <cell r="AA2088" t="e">
            <v>#DIV/0!</v>
          </cell>
          <cell r="AC2088">
            <v>-3.9999999999995595E-4</v>
          </cell>
          <cell r="AD2088">
            <v>-1.4738393515105232E-3</v>
          </cell>
          <cell r="AF2088" t="e">
            <v>#DIV/0!</v>
          </cell>
          <cell r="AG2088" t="e">
            <v>#DIV/0!</v>
          </cell>
          <cell r="AI2088" t="e">
            <v>#DIV/0!</v>
          </cell>
          <cell r="AJ2088" t="e">
            <v>#DIV/0!</v>
          </cell>
        </row>
        <row r="2089">
          <cell r="C2089" t="str">
            <v>1000woa</v>
          </cell>
          <cell r="E2089">
            <v>0</v>
          </cell>
          <cell r="F2089">
            <v>0</v>
          </cell>
          <cell r="G2089">
            <v>0</v>
          </cell>
          <cell r="H2089">
            <v>0</v>
          </cell>
          <cell r="J2089">
            <v>1.9927536198061091</v>
          </cell>
          <cell r="K2089">
            <v>11.587131942507412</v>
          </cell>
          <cell r="L2089">
            <v>29.590171625107303</v>
          </cell>
          <cell r="N2089">
            <v>43.170057187420824</v>
          </cell>
          <cell r="P2089">
            <v>0</v>
          </cell>
          <cell r="Q2089">
            <v>0</v>
          </cell>
          <cell r="W2089">
            <v>0</v>
          </cell>
          <cell r="Y2089">
            <v>0</v>
          </cell>
          <cell r="AA2089">
            <v>0</v>
          </cell>
          <cell r="AC2089">
            <v>43.170057187420824</v>
          </cell>
          <cell r="AD2089" t="e">
            <v>#DIV/0!</v>
          </cell>
          <cell r="AF2089">
            <v>43.170057187420824</v>
          </cell>
          <cell r="AG2089" t="e">
            <v>#DIV/0!</v>
          </cell>
          <cell r="AI2089">
            <v>43.170057187420824</v>
          </cell>
          <cell r="AJ2089" t="e">
            <v>#DIV/0!</v>
          </cell>
        </row>
        <row r="2090">
          <cell r="C2090" t="str">
            <v>NationalHdwr</v>
          </cell>
          <cell r="D2090" t="str">
            <v>Facom_tot</v>
          </cell>
          <cell r="E2090">
            <v>0</v>
          </cell>
          <cell r="F2090">
            <v>0</v>
          </cell>
          <cell r="G2090">
            <v>0</v>
          </cell>
          <cell r="H2090">
            <v>0</v>
          </cell>
          <cell r="J2090">
            <v>1.7066666666666883</v>
          </cell>
          <cell r="K2090">
            <v>1.7066666666666686</v>
          </cell>
          <cell r="L2090">
            <v>1.7066666666688333</v>
          </cell>
          <cell r="N2090">
            <v>5.1200000000021904</v>
          </cell>
          <cell r="P2090">
            <v>0</v>
          </cell>
          <cell r="Q2090">
            <v>0</v>
          </cell>
          <cell r="W2090">
            <v>-9.1</v>
          </cell>
          <cell r="Y2090">
            <v>0</v>
          </cell>
          <cell r="AA2090">
            <v>0</v>
          </cell>
          <cell r="AC2090">
            <v>14.220000000002191</v>
          </cell>
          <cell r="AD2090">
            <v>-1.5626373626376036</v>
          </cell>
          <cell r="AF2090">
            <v>5.1200000000021904</v>
          </cell>
          <cell r="AG2090" t="e">
            <v>#DIV/0!</v>
          </cell>
          <cell r="AI2090">
            <v>5.1200000000021904</v>
          </cell>
          <cell r="AJ2090" t="e">
            <v>#DIV/0!</v>
          </cell>
        </row>
        <row r="2091">
          <cell r="C2091" t="str">
            <v>1000s</v>
          </cell>
          <cell r="E2091">
            <v>0</v>
          </cell>
          <cell r="F2091">
            <v>0</v>
          </cell>
          <cell r="G2091">
            <v>0</v>
          </cell>
          <cell r="H2091">
            <v>0</v>
          </cell>
          <cell r="J2091">
            <v>3.6994202864727974</v>
          </cell>
          <cell r="K2091">
            <v>13.293798609174081</v>
          </cell>
          <cell r="L2091">
            <v>31.296838291776137</v>
          </cell>
          <cell r="N2091">
            <v>48.290057187423017</v>
          </cell>
          <cell r="P2091">
            <v>0</v>
          </cell>
          <cell r="Q2091">
            <v>0</v>
          </cell>
          <cell r="W2091">
            <v>-9.1</v>
          </cell>
          <cell r="Y2091">
            <v>0</v>
          </cell>
          <cell r="AA2091">
            <v>0</v>
          </cell>
          <cell r="AC2091">
            <v>57.390057187423018</v>
          </cell>
          <cell r="AD2091">
            <v>-6.3065996909256068</v>
          </cell>
          <cell r="AF2091">
            <v>48.290057187423017</v>
          </cell>
          <cell r="AG2091" t="e">
            <v>#DIV/0!</v>
          </cell>
          <cell r="AI2091">
            <v>48.290057187423017</v>
          </cell>
          <cell r="AJ2091" t="e">
            <v>#DIV/0!</v>
          </cell>
        </row>
        <row r="2096">
          <cell r="C2096" t="str">
            <v>1000woa</v>
          </cell>
          <cell r="E2096" t="e">
            <v>#DIV/0!</v>
          </cell>
          <cell r="F2096" t="e">
            <v>#DIV/0!</v>
          </cell>
          <cell r="G2096" t="e">
            <v>#DIV/0!</v>
          </cell>
          <cell r="H2096" t="e">
            <v>#DIV/0!</v>
          </cell>
          <cell r="J2096">
            <v>2.3779876131337817E-2</v>
          </cell>
          <cell r="K2096">
            <v>0.1382712642303987</v>
          </cell>
          <cell r="L2096">
            <v>0.35310467333063605</v>
          </cell>
          <cell r="N2096">
            <v>0.51515581369237262</v>
          </cell>
          <cell r="P2096" t="e">
            <v>#DIV/0!</v>
          </cell>
          <cell r="Q2096" t="e">
            <v>#DIV/0!</v>
          </cell>
          <cell r="W2096" t="e">
            <v>#DIV/0!</v>
          </cell>
          <cell r="Y2096" t="e">
            <v>#DIV/0!</v>
          </cell>
          <cell r="AA2096" t="e">
            <v>#DIV/0!</v>
          </cell>
          <cell r="AC2096" t="e">
            <v>#DIV/0!</v>
          </cell>
          <cell r="AD2096" t="e">
            <v>#DIV/0!</v>
          </cell>
          <cell r="AF2096" t="e">
            <v>#DIV/0!</v>
          </cell>
          <cell r="AG2096" t="e">
            <v>#DIV/0!</v>
          </cell>
          <cell r="AI2096" t="e">
            <v>#DIV/0!</v>
          </cell>
          <cell r="AJ2096" t="e">
            <v>#DIV/0!</v>
          </cell>
        </row>
        <row r="2097">
          <cell r="C2097" t="str">
            <v>Acquisitions</v>
          </cell>
          <cell r="E2097" t="e">
            <v>#DIV/0!</v>
          </cell>
          <cell r="F2097" t="e">
            <v>#DIV/0!</v>
          </cell>
          <cell r="G2097" t="e">
            <v>#DIV/0!</v>
          </cell>
          <cell r="H2097" t="e">
            <v>#DIV/0!</v>
          </cell>
          <cell r="J2097">
            <v>2.0365950676213464E-2</v>
          </cell>
          <cell r="K2097">
            <v>2.0365950676213228E-2</v>
          </cell>
          <cell r="L2097">
            <v>2.0365950676239062E-2</v>
          </cell>
          <cell r="N2097">
            <v>6.1097852028665758E-2</v>
          </cell>
          <cell r="P2097" t="e">
            <v>#DIV/0!</v>
          </cell>
          <cell r="Q2097" t="e">
            <v>#DIV/0!</v>
          </cell>
          <cell r="W2097" t="e">
            <v>#DIV/0!</v>
          </cell>
          <cell r="Y2097" t="e">
            <v>#DIV/0!</v>
          </cell>
          <cell r="AA2097" t="e">
            <v>#DIV/0!</v>
          </cell>
          <cell r="AC2097" t="e">
            <v>#DIV/0!</v>
          </cell>
          <cell r="AD2097" t="e">
            <v>#DIV/0!</v>
          </cell>
          <cell r="AF2097" t="e">
            <v>#DIV/0!</v>
          </cell>
          <cell r="AG2097" t="e">
            <v>#DIV/0!</v>
          </cell>
          <cell r="AI2097" t="e">
            <v>#DIV/0!</v>
          </cell>
          <cell r="AJ2097" t="e">
            <v>#DIV/0!</v>
          </cell>
        </row>
        <row r="2099">
          <cell r="C2099" t="str">
            <v>1000s</v>
          </cell>
          <cell r="E2099" t="e">
            <v>#DIV/0!</v>
          </cell>
          <cell r="F2099" t="e">
            <v>#DIV/0!</v>
          </cell>
          <cell r="G2099" t="e">
            <v>#DIV/0!</v>
          </cell>
          <cell r="H2099" t="e">
            <v>#DIV/0!</v>
          </cell>
          <cell r="J2099">
            <v>4.4145826807551282E-2</v>
          </cell>
          <cell r="K2099">
            <v>0.15863721490661195</v>
          </cell>
          <cell r="L2099">
            <v>0.37347062400687514</v>
          </cell>
          <cell r="N2099">
            <v>0.57625366572103842</v>
          </cell>
          <cell r="P2099" t="e">
            <v>#DIV/0!</v>
          </cell>
          <cell r="Q2099" t="e">
            <v>#DIV/0!</v>
          </cell>
          <cell r="W2099" t="e">
            <v>#DIV/0!</v>
          </cell>
          <cell r="Y2099" t="e">
            <v>#DIV/0!</v>
          </cell>
          <cell r="AA2099" t="e">
            <v>#DIV/0!</v>
          </cell>
          <cell r="AC2099" t="e">
            <v>#DIV/0!</v>
          </cell>
          <cell r="AD2099" t="e">
            <v>#DIV/0!</v>
          </cell>
          <cell r="AF2099" t="e">
            <v>#DIV/0!</v>
          </cell>
          <cell r="AG2099" t="e">
            <v>#DIV/0!</v>
          </cell>
          <cell r="AI2099" t="e">
            <v>#DIV/0!</v>
          </cell>
          <cell r="AJ2099" t="e">
            <v>#DIV/0!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put Sheet"/>
      <sheetName val="Assembly "/>
      <sheetName val="CEC WC Forecast"/>
      <sheetName val="CEC P&amp;L Forecast"/>
      <sheetName val="WCT Graph"/>
      <sheetName val="CEC Slide 18 OM Graph"/>
      <sheetName val="Slide 33 WC"/>
      <sheetName val="CEC Slide 34"/>
      <sheetName val="CEC Slide 53"/>
      <sheetName val="OM Walk"/>
      <sheetName val="DSO Walk"/>
      <sheetName val="DPO Walk"/>
      <sheetName val="DSI Walk"/>
      <sheetName val="Inv DSI Graph"/>
      <sheetName val="Inv DSO Graph"/>
      <sheetName val="Inv DPO Graph"/>
      <sheetName val="WC Turns"/>
      <sheetName val="Receivables Graph d10"/>
      <sheetName val="Payables Graph d10"/>
      <sheetName val="WC Days Walk"/>
      <sheetName val="WC Turns Graph CEC"/>
      <sheetName val="ROCE Data"/>
      <sheetName val="ROCE Graph Data"/>
      <sheetName val="ROCE Trend"/>
      <sheetName val="ROCE Graph d10"/>
      <sheetName val="PG ROCE Data (2)"/>
      <sheetName val="PG ROCE Trend (2)"/>
      <sheetName val="Capital Components Graph d10"/>
      <sheetName val="WC Data"/>
      <sheetName val="Slide 29"/>
      <sheetName val="WC Graph CEC"/>
      <sheetName val="Summary BS"/>
      <sheetName val="AR Trend"/>
      <sheetName val="INV Trend"/>
      <sheetName val="AP Trend"/>
      <sheetName val="WKCAP Trend"/>
      <sheetName val="BS - Trend"/>
      <sheetName val="Slide 27 WC"/>
      <sheetName val="Back-End"/>
      <sheetName val="PG ROCE Data"/>
      <sheetName val="PG ROCE Trend"/>
    </sheetNames>
    <sheetDataSet>
      <sheetData sheetId="0"/>
      <sheetData sheetId="1"/>
      <sheetData sheetId="2">
        <row r="26">
          <cell r="C26" t="str">
            <v>NetReceivables</v>
          </cell>
          <cell r="D26" t="str">
            <v/>
          </cell>
          <cell r="E26" t="str">
            <v/>
          </cell>
          <cell r="F26" t="str">
            <v/>
          </cell>
          <cell r="G26" t="str">
            <v/>
          </cell>
          <cell r="H26" t="str">
            <v/>
          </cell>
          <cell r="I26" t="str">
            <v/>
          </cell>
          <cell r="J26" t="str">
            <v/>
          </cell>
          <cell r="K26" t="str">
            <v/>
          </cell>
          <cell r="L26" t="str">
            <v/>
          </cell>
          <cell r="M26" t="str">
            <v/>
          </cell>
          <cell r="N26" t="str">
            <v/>
          </cell>
          <cell r="O26" t="str">
            <v/>
          </cell>
          <cell r="P26" t="str">
            <v/>
          </cell>
          <cell r="Q26" t="str">
            <v/>
          </cell>
        </row>
        <row r="27">
          <cell r="C27" t="str">
            <v>Tools</v>
          </cell>
          <cell r="D27" t="str">
            <v/>
          </cell>
          <cell r="E27">
            <v>126.50382717538298</v>
          </cell>
          <cell r="F27">
            <v>126.40450908972899</v>
          </cell>
          <cell r="G27">
            <v>135.80079851446698</v>
          </cell>
          <cell r="H27">
            <v>129.460066499748</v>
          </cell>
          <cell r="I27">
            <v>129.31940332676069</v>
          </cell>
          <cell r="J27">
            <v>125.71667174055712</v>
          </cell>
          <cell r="K27" t="str">
            <v/>
          </cell>
          <cell r="L27">
            <v>105.96395993178322</v>
          </cell>
          <cell r="M27">
            <v>124.5</v>
          </cell>
          <cell r="N27">
            <v>124.5</v>
          </cell>
          <cell r="O27">
            <v>124.5</v>
          </cell>
          <cell r="P27" t="str">
            <v/>
          </cell>
          <cell r="Q27">
            <v>121</v>
          </cell>
        </row>
        <row r="28">
          <cell r="C28" t="str">
            <v>Zag</v>
          </cell>
          <cell r="D28" t="str">
            <v/>
          </cell>
          <cell r="E28">
            <v>45.804645614500004</v>
          </cell>
          <cell r="F28">
            <v>34.275909269930004</v>
          </cell>
          <cell r="G28">
            <v>32.677748564619996</v>
          </cell>
          <cell r="H28">
            <v>31.527609277329997</v>
          </cell>
          <cell r="I28">
            <v>37.397733042350005</v>
          </cell>
          <cell r="J28">
            <v>28.976310895386003</v>
          </cell>
          <cell r="K28" t="str">
            <v/>
          </cell>
          <cell r="L28">
            <v>29.900800341779998</v>
          </cell>
          <cell r="M28">
            <v>27</v>
          </cell>
          <cell r="N28">
            <v>27.5</v>
          </cell>
          <cell r="O28">
            <v>27.5</v>
          </cell>
          <cell r="P28" t="str">
            <v/>
          </cell>
          <cell r="Q28">
            <v>30</v>
          </cell>
        </row>
        <row r="29">
          <cell r="C29" t="str">
            <v>Hardware</v>
          </cell>
          <cell r="D29" t="str">
            <v/>
          </cell>
          <cell r="E29">
            <v>12.84764272132</v>
          </cell>
          <cell r="F29">
            <v>11.728218894279999</v>
          </cell>
          <cell r="G29">
            <v>11.464771641940001</v>
          </cell>
          <cell r="H29">
            <v>9.3389578441400012</v>
          </cell>
          <cell r="I29">
            <v>11.779210907022199</v>
          </cell>
          <cell r="J29">
            <v>11.2240061247341</v>
          </cell>
          <cell r="K29" t="str">
            <v/>
          </cell>
          <cell r="L29">
            <v>9.6806462783039997</v>
          </cell>
          <cell r="M29">
            <v>10.3</v>
          </cell>
          <cell r="N29">
            <v>10.3</v>
          </cell>
          <cell r="O29">
            <v>10.3</v>
          </cell>
          <cell r="P29" t="str">
            <v/>
          </cell>
          <cell r="Q29">
            <v>10.199999999999999</v>
          </cell>
        </row>
        <row r="30">
          <cell r="C30" t="str">
            <v>SEC</v>
          </cell>
          <cell r="D30" t="str">
            <v/>
          </cell>
          <cell r="E30">
            <v>3.2290999999999999</v>
          </cell>
          <cell r="F30">
            <v>2.7251289999999999</v>
          </cell>
          <cell r="G30">
            <v>3.2787820000000001</v>
          </cell>
          <cell r="H30">
            <v>3.5683500000000001</v>
          </cell>
          <cell r="I30">
            <v>3.3168969100000001</v>
          </cell>
          <cell r="J30">
            <v>2.9048447400000001</v>
          </cell>
          <cell r="K30" t="str">
            <v/>
          </cell>
          <cell r="L30">
            <v>3.1894841499999997</v>
          </cell>
          <cell r="M30">
            <v>3.4877719100000002</v>
          </cell>
          <cell r="N30">
            <v>3.5</v>
          </cell>
          <cell r="O30">
            <v>3.5</v>
          </cell>
          <cell r="P30" t="str">
            <v/>
          </cell>
          <cell r="Q30">
            <v>3</v>
          </cell>
        </row>
        <row r="31">
          <cell r="C31" t="str">
            <v>MechanicConsumer</v>
          </cell>
          <cell r="D31" t="str">
            <v/>
          </cell>
          <cell r="E31">
            <v>16.146013323946999</v>
          </cell>
          <cell r="F31">
            <v>16.633766069844</v>
          </cell>
          <cell r="G31">
            <v>22.977020812229</v>
          </cell>
          <cell r="H31">
            <v>19.449426363770002</v>
          </cell>
          <cell r="I31">
            <v>19.508853438566799</v>
          </cell>
          <cell r="J31">
            <v>18.324753918358002</v>
          </cell>
          <cell r="K31" t="str">
            <v/>
          </cell>
          <cell r="L31">
            <v>20.4076341097729</v>
          </cell>
          <cell r="M31">
            <v>18.5</v>
          </cell>
          <cell r="N31">
            <v>18.499813416000002</v>
          </cell>
          <cell r="O31">
            <v>18.499813416000002</v>
          </cell>
          <cell r="P31" t="str">
            <v/>
          </cell>
          <cell r="Q31">
            <v>19.817011292000004</v>
          </cell>
        </row>
        <row r="32">
          <cell r="C32" t="str">
            <v>Assembly</v>
          </cell>
          <cell r="D32" t="str">
            <v/>
          </cell>
          <cell r="E32">
            <v>14.760796146599999</v>
          </cell>
          <cell r="F32">
            <v>15.863591419399999</v>
          </cell>
          <cell r="G32">
            <v>19.406044062199999</v>
          </cell>
          <cell r="H32">
            <v>22.530749721499998</v>
          </cell>
          <cell r="I32">
            <v>19.1594284918</v>
          </cell>
          <cell r="J32">
            <v>17.308445716300003</v>
          </cell>
          <cell r="K32" t="str">
            <v/>
          </cell>
          <cell r="L32">
            <v>17.336683077600004</v>
          </cell>
          <cell r="M32">
            <v>17.851969493200002</v>
          </cell>
          <cell r="N32">
            <v>17.616</v>
          </cell>
          <cell r="O32">
            <v>17.616</v>
          </cell>
          <cell r="P32" t="str">
            <v/>
          </cell>
          <cell r="Q32">
            <v>17.137</v>
          </cell>
        </row>
        <row r="33">
          <cell r="C33" t="str">
            <v>Hydraulic</v>
          </cell>
          <cell r="D33" t="str">
            <v/>
          </cell>
          <cell r="E33">
            <v>11.765706</v>
          </cell>
          <cell r="F33">
            <v>15.306093000000001</v>
          </cell>
          <cell r="G33">
            <v>15.400194000000001</v>
          </cell>
          <cell r="H33">
            <v>15.885251</v>
          </cell>
          <cell r="I33">
            <v>17.398278000000001</v>
          </cell>
          <cell r="J33">
            <v>19.74776</v>
          </cell>
          <cell r="K33" t="str">
            <v/>
          </cell>
          <cell r="L33">
            <v>17.644776</v>
          </cell>
          <cell r="M33">
            <v>19.29</v>
          </cell>
          <cell r="N33">
            <v>15.962999999999999</v>
          </cell>
          <cell r="O33">
            <v>15.962999999999999</v>
          </cell>
          <cell r="P33" t="str">
            <v/>
          </cell>
          <cell r="Q33">
            <v>13.824</v>
          </cell>
        </row>
        <row r="34">
          <cell r="C34" t="str">
            <v>Proto</v>
          </cell>
          <cell r="D34" t="str">
            <v/>
          </cell>
          <cell r="E34">
            <v>22.609517289999999</v>
          </cell>
          <cell r="F34">
            <v>24.954583769999999</v>
          </cell>
          <cell r="G34">
            <v>23.542421879999999</v>
          </cell>
          <cell r="H34">
            <v>21.891975949999999</v>
          </cell>
          <cell r="I34">
            <v>23.764999912000004</v>
          </cell>
          <cell r="J34">
            <v>24.697835523999995</v>
          </cell>
          <cell r="K34" t="str">
            <v/>
          </cell>
          <cell r="L34">
            <v>24.058709182000001</v>
          </cell>
          <cell r="M34">
            <v>24.986696744999996</v>
          </cell>
          <cell r="N34">
            <v>23.881872000000001</v>
          </cell>
          <cell r="O34">
            <v>23.881872000000001</v>
          </cell>
          <cell r="P34" t="str">
            <v/>
          </cell>
          <cell r="Q34">
            <v>22.758174</v>
          </cell>
        </row>
        <row r="35">
          <cell r="C35" t="str">
            <v>Storage</v>
          </cell>
          <cell r="D35" t="str">
            <v/>
          </cell>
          <cell r="E35">
            <v>6.163424</v>
          </cell>
          <cell r="F35">
            <v>6.3562760000000003</v>
          </cell>
          <cell r="G35">
            <v>7.0829149999999998</v>
          </cell>
          <cell r="H35">
            <v>8.6416789999999999</v>
          </cell>
          <cell r="I35">
            <v>7.9813333600000007</v>
          </cell>
          <cell r="J35">
            <v>8.4030048100000005</v>
          </cell>
          <cell r="K35" t="str">
            <v/>
          </cell>
          <cell r="L35">
            <v>6.88864974</v>
          </cell>
          <cell r="M35">
            <v>7.6</v>
          </cell>
          <cell r="N35">
            <v>7.8</v>
          </cell>
          <cell r="O35">
            <v>7.8</v>
          </cell>
          <cell r="P35" t="str">
            <v/>
          </cell>
          <cell r="Q35">
            <v>7.8</v>
          </cell>
        </row>
        <row r="36">
          <cell r="C36" t="str">
            <v>Mac</v>
          </cell>
          <cell r="D36" t="str">
            <v/>
          </cell>
          <cell r="E36">
            <v>39.207445387908002</v>
          </cell>
          <cell r="F36">
            <v>35.447668343734001</v>
          </cell>
          <cell r="G36">
            <v>34.957392925428003</v>
          </cell>
          <cell r="H36">
            <v>36.665652195414005</v>
          </cell>
          <cell r="I36">
            <v>38.6247873840504</v>
          </cell>
          <cell r="J36">
            <v>38.832983256885996</v>
          </cell>
          <cell r="K36" t="str">
            <v/>
          </cell>
          <cell r="L36">
            <v>33.092157932692992</v>
          </cell>
          <cell r="M36">
            <v>33.786000000000001</v>
          </cell>
          <cell r="N36">
            <v>37.799999999999997</v>
          </cell>
          <cell r="O36">
            <v>37.799999999999997</v>
          </cell>
          <cell r="P36" t="str">
            <v/>
          </cell>
          <cell r="Q36">
            <v>38.6</v>
          </cell>
        </row>
        <row r="37">
          <cell r="C37" t="str">
            <v>Specialty</v>
          </cell>
          <cell r="D37" t="str">
            <v/>
          </cell>
          <cell r="E37">
            <v>10.694884</v>
          </cell>
          <cell r="F37">
            <v>9.6464639999999999</v>
          </cell>
          <cell r="G37">
            <v>10.917090999999999</v>
          </cell>
          <cell r="H37">
            <v>8.8518430000000006</v>
          </cell>
          <cell r="I37">
            <v>11.022535339999999</v>
          </cell>
          <cell r="J37">
            <v>10.531984209999999</v>
          </cell>
          <cell r="K37" t="str">
            <v/>
          </cell>
          <cell r="L37">
            <v>9.67782491</v>
          </cell>
          <cell r="M37">
            <v>10.215</v>
          </cell>
          <cell r="N37">
            <v>10.3</v>
          </cell>
          <cell r="O37">
            <v>10.3</v>
          </cell>
          <cell r="P37" t="str">
            <v/>
          </cell>
          <cell r="Q37">
            <v>9.7750000000000004</v>
          </cell>
        </row>
        <row r="38">
          <cell r="C38" t="str">
            <v>Fastening</v>
          </cell>
          <cell r="D38" t="str">
            <v/>
          </cell>
          <cell r="E38">
            <v>101.66613377072304</v>
          </cell>
          <cell r="F38">
            <v>102.22601058394599</v>
          </cell>
          <cell r="G38">
            <v>109.11719501335003</v>
          </cell>
          <cell r="H38">
            <v>102.79302440339301</v>
          </cell>
          <cell r="I38">
            <v>117.58457661117831</v>
          </cell>
          <cell r="J38">
            <v>114.92696499037611</v>
          </cell>
          <cell r="K38" t="str">
            <v/>
          </cell>
          <cell r="L38">
            <v>100.5188420463103</v>
          </cell>
          <cell r="M38">
            <v>99.73272824656469</v>
          </cell>
          <cell r="N38">
            <v>111</v>
          </cell>
          <cell r="O38">
            <v>111</v>
          </cell>
          <cell r="P38" t="str">
            <v/>
          </cell>
          <cell r="Q38">
            <v>103</v>
          </cell>
        </row>
        <row r="39">
          <cell r="C39" t="str">
            <v>CST</v>
          </cell>
          <cell r="D39" t="str">
            <v/>
          </cell>
          <cell r="E39">
            <v>10.2450031898</v>
          </cell>
          <cell r="F39">
            <v>11.785896882599999</v>
          </cell>
          <cell r="G39">
            <v>12.317152353799999</v>
          </cell>
          <cell r="H39">
            <v>12.952739958599999</v>
          </cell>
          <cell r="I39">
            <v>14.348977132009999</v>
          </cell>
          <cell r="J39">
            <v>17.576322046697999</v>
          </cell>
          <cell r="K39" t="str">
            <v/>
          </cell>
          <cell r="L39">
            <v>16.902795156883997</v>
          </cell>
          <cell r="M39">
            <v>16.5</v>
          </cell>
          <cell r="N39">
            <v>16.3</v>
          </cell>
          <cell r="O39">
            <v>16.3</v>
          </cell>
          <cell r="P39" t="str">
            <v/>
          </cell>
          <cell r="Q39">
            <v>17</v>
          </cell>
        </row>
        <row r="40">
          <cell r="C40" t="str">
            <v>Access</v>
          </cell>
          <cell r="D40" t="str">
            <v/>
          </cell>
          <cell r="E40">
            <v>45.01691448150001</v>
          </cell>
          <cell r="F40">
            <v>43.788658567200002</v>
          </cell>
          <cell r="G40">
            <v>41.966884518400015</v>
          </cell>
          <cell r="H40">
            <v>45.517244151199996</v>
          </cell>
          <cell r="I40">
            <v>43.503645743663995</v>
          </cell>
          <cell r="J40">
            <v>45.430809434194998</v>
          </cell>
          <cell r="K40" t="str">
            <v/>
          </cell>
          <cell r="L40">
            <v>42.261238415115592</v>
          </cell>
          <cell r="M40">
            <v>42</v>
          </cell>
          <cell r="N40">
            <v>42.1</v>
          </cell>
          <cell r="O40">
            <v>42.1</v>
          </cell>
          <cell r="P40" t="str">
            <v/>
          </cell>
          <cell r="Q40">
            <v>39.6</v>
          </cell>
        </row>
        <row r="41">
          <cell r="C41" t="str">
            <v>CommHdweTotal</v>
          </cell>
          <cell r="D41" t="str">
            <v/>
          </cell>
          <cell r="E41">
            <v>-7.8180000000000003E-3</v>
          </cell>
          <cell r="F41">
            <v>7.6844999999999997E-2</v>
          </cell>
          <cell r="G41">
            <v>-2.562E-3</v>
          </cell>
          <cell r="H41">
            <v>-5.1977000000000002E-2</v>
          </cell>
          <cell r="I41">
            <v>0.33267174862080001</v>
          </cell>
          <cell r="J41">
            <v>0.61570038007280015</v>
          </cell>
          <cell r="K41" t="str">
            <v/>
          </cell>
          <cell r="L41">
            <v>0.37537594701960003</v>
          </cell>
          <cell r="M41">
            <v>2.4</v>
          </cell>
          <cell r="N41">
            <v>2.4900000000000002</v>
          </cell>
          <cell r="O41">
            <v>2.4900000000000002</v>
          </cell>
          <cell r="P41" t="str">
            <v/>
          </cell>
          <cell r="Q41">
            <v>2.5</v>
          </cell>
        </row>
        <row r="42">
          <cell r="C42" t="str">
            <v>STI</v>
          </cell>
          <cell r="D42" t="str">
            <v/>
          </cell>
          <cell r="E42">
            <v>3.3212890000000002</v>
          </cell>
          <cell r="F42">
            <v>3.9459420000000001</v>
          </cell>
          <cell r="G42">
            <v>4.3608169999999999</v>
          </cell>
          <cell r="H42">
            <v>4.2294070000000001</v>
          </cell>
          <cell r="I42">
            <v>3.9658515000000003</v>
          </cell>
          <cell r="J42">
            <v>4.1501613199999996</v>
          </cell>
          <cell r="K42" t="str">
            <v/>
          </cell>
          <cell r="L42">
            <v>3.9571627599999997</v>
          </cell>
          <cell r="M42">
            <v>3.8469815199999999</v>
          </cell>
          <cell r="N42">
            <v>4.3</v>
          </cell>
          <cell r="O42">
            <v>4.3</v>
          </cell>
          <cell r="P42" t="str">
            <v/>
          </cell>
          <cell r="Q42">
            <v>4.2</v>
          </cell>
        </row>
        <row r="43">
          <cell r="C43" t="str">
            <v>Best</v>
          </cell>
          <cell r="D43" t="str">
            <v/>
          </cell>
          <cell r="E43">
            <v>43.848505604500005</v>
          </cell>
          <cell r="F43">
            <v>50.390026370849995</v>
          </cell>
          <cell r="G43">
            <v>50.255903459199992</v>
          </cell>
          <cell r="H43">
            <v>47.771497779299999</v>
          </cell>
          <cell r="I43">
            <v>46.7475841166032</v>
          </cell>
          <cell r="J43">
            <v>53.352143517104807</v>
          </cell>
          <cell r="K43" t="str">
            <v/>
          </cell>
          <cell r="L43">
            <v>46.970649581741192</v>
          </cell>
          <cell r="M43">
            <v>48.2</v>
          </cell>
          <cell r="N43">
            <v>51.5</v>
          </cell>
          <cell r="O43">
            <v>51.5</v>
          </cell>
          <cell r="P43" t="str">
            <v/>
          </cell>
          <cell r="Q43">
            <v>51.5</v>
          </cell>
        </row>
        <row r="44">
          <cell r="C44" t="str">
            <v>FriscoBay</v>
          </cell>
          <cell r="D44" t="str">
            <v/>
          </cell>
          <cell r="E44">
            <v>6.1899459144999991</v>
          </cell>
          <cell r="F44">
            <v>6.3887536562999996</v>
          </cell>
          <cell r="G44">
            <v>7.770637698399999</v>
          </cell>
          <cell r="H44">
            <v>10.129186275499997</v>
          </cell>
          <cell r="I44">
            <v>9.6179417144943997</v>
          </cell>
          <cell r="J44">
            <v>10.5850980238048</v>
          </cell>
          <cell r="K44" t="str">
            <v/>
          </cell>
          <cell r="L44">
            <v>10.0906827770332</v>
          </cell>
          <cell r="M44">
            <v>10.077777080000001</v>
          </cell>
          <cell r="N44">
            <v>8.5</v>
          </cell>
          <cell r="O44">
            <v>8.5</v>
          </cell>
          <cell r="P44" t="str">
            <v/>
          </cell>
          <cell r="Q44">
            <v>8.5</v>
          </cell>
        </row>
        <row r="45">
          <cell r="C45" t="str">
            <v>Blick</v>
          </cell>
          <cell r="D45" t="str">
            <v/>
          </cell>
          <cell r="E45">
            <v>36.065425274700004</v>
          </cell>
          <cell r="F45">
            <v>33.214186526399999</v>
          </cell>
          <cell r="G45">
            <v>32.693154320200001</v>
          </cell>
          <cell r="H45">
            <v>17.907856385189998</v>
          </cell>
          <cell r="I45">
            <v>25.760420476236003</v>
          </cell>
          <cell r="J45">
            <v>21.070970023619797</v>
          </cell>
          <cell r="K45" t="str">
            <v/>
          </cell>
          <cell r="L45">
            <v>21.918013442438397</v>
          </cell>
          <cell r="M45">
            <v>21.1</v>
          </cell>
          <cell r="N45">
            <v>21.1</v>
          </cell>
          <cell r="O45">
            <v>21.1</v>
          </cell>
          <cell r="P45" t="str">
            <v/>
          </cell>
          <cell r="Q45">
            <v>19.5</v>
          </cell>
        </row>
        <row r="46">
          <cell r="C46" t="str">
            <v/>
          </cell>
          <cell r="D46" t="str">
            <v/>
          </cell>
          <cell r="E46">
            <v>-9.374269479200052</v>
          </cell>
          <cell r="F46">
            <v>-1.9558191749499656</v>
          </cell>
          <cell r="G46">
            <v>17.913935509159842</v>
          </cell>
          <cell r="H46">
            <v>17.370708778519997</v>
          </cell>
          <cell r="I46">
            <v>14.249824646051366</v>
          </cell>
          <cell r="J46">
            <v>14.820127277191546</v>
          </cell>
          <cell r="K46" t="str">
            <v/>
          </cell>
          <cell r="L46">
            <v>12.134054788703452</v>
          </cell>
          <cell r="M46">
            <v>15</v>
          </cell>
          <cell r="N46">
            <v>15</v>
          </cell>
          <cell r="O46">
            <v>15</v>
          </cell>
          <cell r="P46" t="str">
            <v/>
          </cell>
          <cell r="Q46">
            <v>15</v>
          </cell>
        </row>
        <row r="47">
          <cell r="C47" t="str">
            <v>1000woa</v>
          </cell>
          <cell r="D47" t="str">
            <v/>
          </cell>
          <cell r="E47">
            <v>546.70413141618099</v>
          </cell>
          <cell r="F47">
            <v>549.20270926926298</v>
          </cell>
          <cell r="G47">
            <v>593.89829827339395</v>
          </cell>
          <cell r="H47">
            <v>566.431248583605</v>
          </cell>
          <cell r="I47">
            <v>595.38495380140819</v>
          </cell>
          <cell r="J47">
            <v>589.19689794928411</v>
          </cell>
          <cell r="K47" t="str">
            <v/>
          </cell>
          <cell r="L47">
            <v>532.97014056917897</v>
          </cell>
          <cell r="M47">
            <v>556.37492499476457</v>
          </cell>
          <cell r="N47">
            <v>569.95068541600006</v>
          </cell>
          <cell r="O47">
            <v>569.95068541600006</v>
          </cell>
          <cell r="P47" t="str">
            <v/>
          </cell>
          <cell r="Q47">
            <v>554.71118529199998</v>
          </cell>
        </row>
        <row r="48">
          <cell r="C48" t="str">
            <v/>
          </cell>
          <cell r="D48" t="str">
            <v/>
          </cell>
          <cell r="E48" t="str">
            <v/>
          </cell>
          <cell r="F48" t="str">
            <v/>
          </cell>
          <cell r="G48" t="str">
            <v/>
          </cell>
          <cell r="H48" t="str">
            <v/>
          </cell>
          <cell r="I48" t="str">
            <v/>
          </cell>
          <cell r="J48" t="str">
            <v/>
          </cell>
          <cell r="K48" t="str">
            <v/>
          </cell>
          <cell r="L48" t="str">
            <v/>
          </cell>
          <cell r="M48" t="str">
            <v/>
          </cell>
          <cell r="N48" t="str">
            <v/>
          </cell>
          <cell r="O48" t="str">
            <v/>
          </cell>
          <cell r="P48" t="str">
            <v/>
          </cell>
          <cell r="Q48" t="str">
            <v/>
          </cell>
        </row>
        <row r="49">
          <cell r="C49" t="str">
            <v>ISRSolutions</v>
          </cell>
          <cell r="D49" t="str">
            <v/>
          </cell>
          <cell r="E49">
            <v>0</v>
          </cell>
          <cell r="F49">
            <v>0</v>
          </cell>
          <cell r="G49">
            <v>0</v>
          </cell>
          <cell r="H49">
            <v>15.521056</v>
          </cell>
          <cell r="I49">
            <v>16.12589358</v>
          </cell>
          <cell r="J49">
            <v>17.224175460000001</v>
          </cell>
          <cell r="K49" t="str">
            <v/>
          </cell>
          <cell r="L49">
            <v>18.185442179999999</v>
          </cell>
          <cell r="M49">
            <v>19.100000000000001</v>
          </cell>
          <cell r="N49">
            <v>18.2</v>
          </cell>
          <cell r="O49">
            <v>18.2</v>
          </cell>
          <cell r="P49" t="str">
            <v/>
          </cell>
          <cell r="Q49">
            <v>16.5</v>
          </cell>
        </row>
        <row r="50">
          <cell r="C50" t="str">
            <v>SGI</v>
          </cell>
          <cell r="D50" t="str">
            <v/>
          </cell>
          <cell r="E50">
            <v>0</v>
          </cell>
          <cell r="F50">
            <v>0</v>
          </cell>
          <cell r="G50">
            <v>0</v>
          </cell>
          <cell r="H50">
            <v>0</v>
          </cell>
          <cell r="I50">
            <v>8.0657048811806007</v>
          </cell>
          <cell r="J50">
            <v>8.6552629900014999</v>
          </cell>
          <cell r="K50" t="str">
            <v/>
          </cell>
          <cell r="L50">
            <v>8.2990625183999995</v>
          </cell>
          <cell r="M50">
            <v>8.4344419100000003</v>
          </cell>
          <cell r="N50">
            <v>8.3344419099999989</v>
          </cell>
          <cell r="O50">
            <v>8.3344419099999989</v>
          </cell>
          <cell r="P50" t="str">
            <v/>
          </cell>
          <cell r="Q50">
            <v>8.2344419099999993</v>
          </cell>
        </row>
        <row r="51">
          <cell r="C51" t="str">
            <v>Sielox</v>
          </cell>
          <cell r="D51" t="str">
            <v/>
          </cell>
          <cell r="E51" t="str">
            <v/>
          </cell>
          <cell r="F51" t="str">
            <v/>
          </cell>
          <cell r="G51" t="str">
            <v/>
          </cell>
          <cell r="H51" t="str">
            <v/>
          </cell>
          <cell r="I51" t="str">
            <v/>
          </cell>
          <cell r="J51">
            <v>2.8796608516391999</v>
          </cell>
          <cell r="K51" t="str">
            <v/>
          </cell>
          <cell r="L51">
            <v>2.8793116961856002</v>
          </cell>
          <cell r="M51">
            <v>3.1469999999999998</v>
          </cell>
          <cell r="N51">
            <v>3.2</v>
          </cell>
          <cell r="O51">
            <v>3.2</v>
          </cell>
          <cell r="P51" t="str">
            <v/>
          </cell>
          <cell r="Q51">
            <v>2.8</v>
          </cell>
        </row>
        <row r="52">
          <cell r="C52" t="str">
            <v>Precision</v>
          </cell>
          <cell r="D52" t="str">
            <v/>
          </cell>
          <cell r="E52" t="str">
            <v/>
          </cell>
          <cell r="F52" t="str">
            <v/>
          </cell>
          <cell r="G52" t="str">
            <v/>
          </cell>
          <cell r="H52" t="str">
            <v/>
          </cell>
          <cell r="I52" t="str">
            <v/>
          </cell>
          <cell r="J52">
            <v>4.319672380000001</v>
          </cell>
          <cell r="K52" t="str">
            <v/>
          </cell>
          <cell r="L52">
            <v>4.2498993900000004</v>
          </cell>
          <cell r="M52">
            <v>4.2498993900000004</v>
          </cell>
          <cell r="N52">
            <v>4.2498993900000004</v>
          </cell>
          <cell r="O52">
            <v>4.2498993900000004</v>
          </cell>
          <cell r="P52" t="str">
            <v/>
          </cell>
          <cell r="Q52">
            <v>4.2498993900000004</v>
          </cell>
        </row>
        <row r="53">
          <cell r="C53" t="str">
            <v/>
          </cell>
          <cell r="D53" t="str">
            <v/>
          </cell>
          <cell r="E53">
            <v>0</v>
          </cell>
          <cell r="F53">
            <v>0</v>
          </cell>
          <cell r="G53">
            <v>0</v>
          </cell>
          <cell r="H53">
            <v>15.521056</v>
          </cell>
          <cell r="I53">
            <v>24.1915984611806</v>
          </cell>
          <cell r="J53">
            <v>33.078771681640703</v>
          </cell>
          <cell r="K53" t="str">
            <v/>
          </cell>
          <cell r="L53">
            <v>33.613715784585601</v>
          </cell>
          <cell r="M53">
            <v>34.9313413</v>
          </cell>
          <cell r="N53">
            <v>33.984341299999997</v>
          </cell>
          <cell r="O53">
            <v>33.984341299999997</v>
          </cell>
          <cell r="P53" t="str">
            <v/>
          </cell>
          <cell r="Q53">
            <v>31.784341300000001</v>
          </cell>
        </row>
        <row r="54">
          <cell r="C54" t="str">
            <v/>
          </cell>
          <cell r="D54" t="str">
            <v/>
          </cell>
          <cell r="E54" t="str">
            <v/>
          </cell>
          <cell r="F54" t="str">
            <v/>
          </cell>
          <cell r="G54" t="str">
            <v/>
          </cell>
          <cell r="H54" t="str">
            <v/>
          </cell>
          <cell r="I54" t="str">
            <v/>
          </cell>
          <cell r="J54" t="str">
            <v/>
          </cell>
          <cell r="K54" t="str">
            <v/>
          </cell>
          <cell r="L54" t="str">
            <v/>
          </cell>
          <cell r="M54" t="str">
            <v/>
          </cell>
          <cell r="N54" t="str">
            <v/>
          </cell>
          <cell r="O54" t="str">
            <v/>
          </cell>
          <cell r="P54" t="str">
            <v/>
          </cell>
          <cell r="Q54" t="str">
            <v/>
          </cell>
        </row>
        <row r="55">
          <cell r="C55">
            <v>1000</v>
          </cell>
          <cell r="D55" t="str">
            <v/>
          </cell>
          <cell r="E55">
            <v>546.70413141618099</v>
          </cell>
          <cell r="F55">
            <v>549.20270926926298</v>
          </cell>
          <cell r="G55">
            <v>593.89829827339395</v>
          </cell>
          <cell r="H55">
            <v>581.95230458360504</v>
          </cell>
          <cell r="I55">
            <v>619.5765522625876</v>
          </cell>
          <cell r="J55">
            <v>622.27566963092568</v>
          </cell>
          <cell r="K55" t="str">
            <v/>
          </cell>
          <cell r="L55">
            <v>566.58385635376305</v>
          </cell>
          <cell r="M55">
            <v>591.30626629476455</v>
          </cell>
          <cell r="N55">
            <v>603.93502671600004</v>
          </cell>
          <cell r="O55">
            <v>603.93502671600004</v>
          </cell>
          <cell r="P55" t="str">
            <v/>
          </cell>
          <cell r="Q55">
            <v>586.49552659200003</v>
          </cell>
        </row>
        <row r="56">
          <cell r="C56" t="str">
            <v/>
          </cell>
          <cell r="D56" t="str">
            <v/>
          </cell>
          <cell r="E56" t="str">
            <v/>
          </cell>
          <cell r="F56" t="str">
            <v/>
          </cell>
          <cell r="G56" t="str">
            <v/>
          </cell>
          <cell r="H56" t="str">
            <v/>
          </cell>
          <cell r="I56" t="str">
            <v/>
          </cell>
          <cell r="J56" t="str">
            <v/>
          </cell>
          <cell r="K56" t="str">
            <v/>
          </cell>
          <cell r="L56" t="str">
            <v/>
          </cell>
          <cell r="M56" t="str">
            <v/>
          </cell>
          <cell r="N56" t="str">
            <v/>
          </cell>
          <cell r="O56" t="str">
            <v/>
          </cell>
          <cell r="P56" t="str">
            <v/>
          </cell>
          <cell r="Q56" t="str">
            <v/>
          </cell>
        </row>
        <row r="57">
          <cell r="C57" t="str">
            <v/>
          </cell>
          <cell r="D57" t="str">
            <v/>
          </cell>
          <cell r="E57" t="str">
            <v/>
          </cell>
          <cell r="F57" t="str">
            <v/>
          </cell>
          <cell r="G57" t="str">
            <v/>
          </cell>
          <cell r="H57" t="str">
            <v/>
          </cell>
          <cell r="I57" t="str">
            <v/>
          </cell>
          <cell r="J57" t="str">
            <v/>
          </cell>
          <cell r="K57" t="str">
            <v/>
          </cell>
          <cell r="L57" t="str">
            <v/>
          </cell>
          <cell r="M57" t="str">
            <v/>
          </cell>
          <cell r="N57" t="str">
            <v/>
          </cell>
          <cell r="O57" t="str">
            <v/>
          </cell>
          <cell r="P57" t="str">
            <v/>
          </cell>
          <cell r="Q57" t="str">
            <v/>
          </cell>
        </row>
        <row r="58">
          <cell r="C58" t="str">
            <v>CoreEuropeWOHD</v>
          </cell>
          <cell r="D58" t="str">
            <v/>
          </cell>
          <cell r="E58">
            <v>123.82955082236001</v>
          </cell>
          <cell r="F58">
            <v>117.48684988887901</v>
          </cell>
          <cell r="G58">
            <v>113.59099194616201</v>
          </cell>
          <cell r="H58">
            <v>123.36621590562</v>
          </cell>
          <cell r="I58">
            <v>126.27055112925198</v>
          </cell>
          <cell r="J58">
            <v>111.99317443951799</v>
          </cell>
          <cell r="K58" t="str">
            <v/>
          </cell>
          <cell r="L58">
            <v>109.880153627596</v>
          </cell>
          <cell r="M58">
            <v>108.93705289000002</v>
          </cell>
          <cell r="N58">
            <v>106.62796262998697</v>
          </cell>
          <cell r="O58">
            <v>106.62796262998697</v>
          </cell>
          <cell r="P58" t="str">
            <v/>
          </cell>
          <cell r="Q58">
            <v>105.94827121024011</v>
          </cell>
        </row>
        <row r="59">
          <cell r="C59" t="str">
            <v>APSales</v>
          </cell>
          <cell r="D59" t="str">
            <v/>
          </cell>
          <cell r="E59">
            <v>16.671864129488004</v>
          </cell>
          <cell r="F59">
            <v>16.512507094863999</v>
          </cell>
          <cell r="G59">
            <v>16.194324456607998</v>
          </cell>
          <cell r="H59">
            <v>15.517132657514001</v>
          </cell>
          <cell r="I59">
            <v>15.7055270348942</v>
          </cell>
          <cell r="J59">
            <v>20.122316104548496</v>
          </cell>
          <cell r="K59" t="str">
            <v/>
          </cell>
          <cell r="L59">
            <v>15.30287297261</v>
          </cell>
          <cell r="M59">
            <v>15.003619800000001</v>
          </cell>
          <cell r="N59">
            <v>15.5</v>
          </cell>
          <cell r="O59">
            <v>15.5</v>
          </cell>
          <cell r="P59" t="str">
            <v/>
          </cell>
          <cell r="Q59">
            <v>14.5</v>
          </cell>
        </row>
        <row r="61">
          <cell r="C61" t="str">
            <v>NetInventory</v>
          </cell>
          <cell r="D61" t="str">
            <v/>
          </cell>
          <cell r="E61" t="str">
            <v/>
          </cell>
          <cell r="F61" t="str">
            <v/>
          </cell>
          <cell r="G61" t="str">
            <v/>
          </cell>
          <cell r="H61" t="str">
            <v/>
          </cell>
          <cell r="I61" t="str">
            <v/>
          </cell>
          <cell r="J61" t="str">
            <v/>
          </cell>
          <cell r="K61" t="str">
            <v/>
          </cell>
          <cell r="L61" t="str">
            <v/>
          </cell>
          <cell r="M61" t="str">
            <v/>
          </cell>
          <cell r="N61" t="str">
            <v/>
          </cell>
          <cell r="O61" t="str">
            <v/>
          </cell>
          <cell r="P61" t="str">
            <v/>
          </cell>
          <cell r="Q61" t="str">
            <v/>
          </cell>
        </row>
        <row r="62">
          <cell r="C62" t="str">
            <v>Tools</v>
          </cell>
          <cell r="D62" t="str">
            <v/>
          </cell>
          <cell r="E62">
            <v>103.96194826776201</v>
          </cell>
          <cell r="F62">
            <v>108.37357845913</v>
          </cell>
          <cell r="G62">
            <v>110.68536332884101</v>
          </cell>
          <cell r="H62">
            <v>107.85331596048904</v>
          </cell>
          <cell r="I62">
            <v>111.31801497618906</v>
          </cell>
          <cell r="J62">
            <v>115.25095623739807</v>
          </cell>
          <cell r="K62" t="str">
            <v/>
          </cell>
          <cell r="L62">
            <v>123.47028071697943</v>
          </cell>
          <cell r="M62">
            <v>116.3</v>
          </cell>
          <cell r="N62">
            <v>116.3</v>
          </cell>
          <cell r="O62">
            <v>116.3</v>
          </cell>
          <cell r="P62" t="str">
            <v/>
          </cell>
          <cell r="Q62">
            <v>111</v>
          </cell>
        </row>
        <row r="63">
          <cell r="C63" t="str">
            <v>Zag</v>
          </cell>
          <cell r="D63" t="str">
            <v/>
          </cell>
          <cell r="E63">
            <v>15.474777149379996</v>
          </cell>
          <cell r="F63">
            <v>14.644446803319996</v>
          </cell>
          <cell r="G63">
            <v>12.834762041039999</v>
          </cell>
          <cell r="H63">
            <v>18.828987123449998</v>
          </cell>
          <cell r="I63">
            <v>16.298298730659997</v>
          </cell>
          <cell r="J63">
            <v>16.096376554006998</v>
          </cell>
          <cell r="K63" t="str">
            <v/>
          </cell>
          <cell r="L63">
            <v>16.825563560713995</v>
          </cell>
          <cell r="M63">
            <v>16.77</v>
          </cell>
          <cell r="N63">
            <v>16.53</v>
          </cell>
          <cell r="O63">
            <v>16.53</v>
          </cell>
          <cell r="P63" t="str">
            <v/>
          </cell>
          <cell r="Q63">
            <v>16.2</v>
          </cell>
        </row>
        <row r="64">
          <cell r="C64" t="str">
            <v>Hardware</v>
          </cell>
          <cell r="D64" t="str">
            <v/>
          </cell>
          <cell r="E64">
            <v>26.09782847132</v>
          </cell>
          <cell r="F64">
            <v>22.869830699220007</v>
          </cell>
          <cell r="G64">
            <v>20.021286556380002</v>
          </cell>
          <cell r="H64">
            <v>20.057739484039995</v>
          </cell>
          <cell r="I64">
            <v>19.331116349271404</v>
          </cell>
          <cell r="J64">
            <v>17.511087375870392</v>
          </cell>
          <cell r="K64" t="str">
            <v/>
          </cell>
          <cell r="L64">
            <v>18.004231498620701</v>
          </cell>
          <cell r="M64">
            <v>17.399999999999999</v>
          </cell>
          <cell r="N64">
            <v>16.7</v>
          </cell>
          <cell r="O64">
            <v>16.7</v>
          </cell>
          <cell r="P64" t="str">
            <v/>
          </cell>
          <cell r="Q64">
            <v>16</v>
          </cell>
        </row>
        <row r="65">
          <cell r="C65" t="str">
            <v>SEC</v>
          </cell>
          <cell r="D65" t="str">
            <v/>
          </cell>
          <cell r="E65">
            <v>1.688134</v>
          </cell>
          <cell r="F65">
            <v>1.5452379999999999</v>
          </cell>
          <cell r="G65">
            <v>1.727249</v>
          </cell>
          <cell r="H65">
            <v>2.2167020000000002</v>
          </cell>
          <cell r="I65">
            <v>1.9959253299999995</v>
          </cell>
          <cell r="J65">
            <v>1.8323027000000003</v>
          </cell>
          <cell r="K65" t="str">
            <v/>
          </cell>
          <cell r="L65">
            <v>1.8281279799999999</v>
          </cell>
          <cell r="M65">
            <v>2.0250254300000003</v>
          </cell>
          <cell r="N65">
            <v>1.9</v>
          </cell>
          <cell r="O65">
            <v>1.9</v>
          </cell>
          <cell r="P65" t="str">
            <v/>
          </cell>
          <cell r="Q65">
            <v>1.9</v>
          </cell>
        </row>
        <row r="66">
          <cell r="C66" t="str">
            <v>MechanicConsumer</v>
          </cell>
          <cell r="D66" t="str">
            <v/>
          </cell>
          <cell r="E66">
            <v>39.615417147237999</v>
          </cell>
          <cell r="F66">
            <v>34.639139647441006</v>
          </cell>
          <cell r="G66">
            <v>42.438817318270992</v>
          </cell>
          <cell r="H66">
            <v>41.047582348394002</v>
          </cell>
          <cell r="I66">
            <v>46.497927977582783</v>
          </cell>
          <cell r="J66">
            <v>51.192997630397606</v>
          </cell>
          <cell r="K66" t="str">
            <v/>
          </cell>
          <cell r="L66">
            <v>50.997363145079198</v>
          </cell>
          <cell r="M66">
            <v>48.2</v>
          </cell>
          <cell r="N66">
            <v>48.2</v>
          </cell>
          <cell r="O66">
            <v>48.2</v>
          </cell>
          <cell r="P66" t="str">
            <v/>
          </cell>
          <cell r="Q66">
            <v>46.291445369730006</v>
          </cell>
        </row>
        <row r="67">
          <cell r="C67" t="str">
            <v>Assembly</v>
          </cell>
          <cell r="D67" t="str">
            <v/>
          </cell>
          <cell r="E67">
            <v>7.1652489093999998</v>
          </cell>
          <cell r="F67">
            <v>7.4052616232000013</v>
          </cell>
          <cell r="G67">
            <v>7.1616886787999992</v>
          </cell>
          <cell r="H67">
            <v>7.9424590905000017</v>
          </cell>
          <cell r="I67">
            <v>7.6026466595000031</v>
          </cell>
          <cell r="J67">
            <v>7.3472941523820037</v>
          </cell>
          <cell r="K67" t="str">
            <v/>
          </cell>
          <cell r="L67">
            <v>7.4658012905999982</v>
          </cell>
          <cell r="M67">
            <v>7.6927108040000052</v>
          </cell>
          <cell r="N67">
            <v>7.33</v>
          </cell>
          <cell r="O67">
            <v>7.33</v>
          </cell>
          <cell r="P67" t="str">
            <v/>
          </cell>
          <cell r="Q67">
            <v>7.3230000000000004</v>
          </cell>
        </row>
        <row r="68">
          <cell r="C68" t="str">
            <v>Hydraulic</v>
          </cell>
          <cell r="D68" t="str">
            <v/>
          </cell>
          <cell r="E68">
            <v>13.299101</v>
          </cell>
          <cell r="F68">
            <v>12.748732</v>
          </cell>
          <cell r="G68">
            <v>13.710029</v>
          </cell>
          <cell r="H68">
            <v>13.835514999999999</v>
          </cell>
          <cell r="I68">
            <v>15.286185</v>
          </cell>
          <cell r="J68">
            <v>16.121893</v>
          </cell>
          <cell r="K68" t="str">
            <v/>
          </cell>
          <cell r="L68">
            <v>17.415049</v>
          </cell>
          <cell r="M68">
            <v>17.594999999999999</v>
          </cell>
          <cell r="N68">
            <v>17.059999999999999</v>
          </cell>
          <cell r="O68">
            <v>17.059999999999999</v>
          </cell>
          <cell r="P68" t="str">
            <v/>
          </cell>
          <cell r="Q68">
            <v>14.847</v>
          </cell>
        </row>
        <row r="69">
          <cell r="C69" t="str">
            <v>Proto</v>
          </cell>
          <cell r="D69" t="str">
            <v/>
          </cell>
          <cell r="E69">
            <v>24.822601989999999</v>
          </cell>
          <cell r="F69">
            <v>35.277360340000001</v>
          </cell>
          <cell r="G69">
            <v>36.999102399999998</v>
          </cell>
          <cell r="H69">
            <v>36.300689534999997</v>
          </cell>
          <cell r="I69">
            <v>34.913518383999993</v>
          </cell>
          <cell r="J69">
            <v>32.361660526000023</v>
          </cell>
          <cell r="K69" t="str">
            <v/>
          </cell>
          <cell r="L69">
            <v>33.439247211999984</v>
          </cell>
          <cell r="M69">
            <v>32.02448929499996</v>
          </cell>
          <cell r="N69">
            <v>33.1</v>
          </cell>
          <cell r="O69">
            <v>33.1</v>
          </cell>
          <cell r="P69" t="str">
            <v/>
          </cell>
          <cell r="Q69">
            <v>31.150953000000001</v>
          </cell>
        </row>
        <row r="70">
          <cell r="C70" t="str">
            <v>Storage</v>
          </cell>
          <cell r="D70" t="str">
            <v/>
          </cell>
          <cell r="E70">
            <v>2.666976</v>
          </cell>
          <cell r="F70">
            <v>2.6734550000000001</v>
          </cell>
          <cell r="G70">
            <v>3.4017499999999998</v>
          </cell>
          <cell r="H70">
            <v>2.683179</v>
          </cell>
          <cell r="I70">
            <v>2.7648607099999998</v>
          </cell>
          <cell r="J70">
            <v>2.7884866000000001</v>
          </cell>
          <cell r="K70" t="str">
            <v/>
          </cell>
          <cell r="L70">
            <v>3.1517839699999999</v>
          </cell>
          <cell r="M70">
            <v>3.2</v>
          </cell>
          <cell r="N70">
            <v>3.35</v>
          </cell>
          <cell r="O70">
            <v>3.35</v>
          </cell>
          <cell r="P70" t="str">
            <v/>
          </cell>
          <cell r="Q70">
            <v>2.8</v>
          </cell>
        </row>
        <row r="71">
          <cell r="C71" t="str">
            <v>Mac</v>
          </cell>
          <cell r="D71" t="str">
            <v/>
          </cell>
          <cell r="E71">
            <v>32.730233811792004</v>
          </cell>
          <cell r="F71">
            <v>33.118367356127997</v>
          </cell>
          <cell r="G71">
            <v>36.754466759187991</v>
          </cell>
          <cell r="H71">
            <v>37.084781694151985</v>
          </cell>
          <cell r="I71">
            <v>36.869474874082407</v>
          </cell>
          <cell r="J71">
            <v>35.553220386851201</v>
          </cell>
          <cell r="K71" t="str">
            <v/>
          </cell>
          <cell r="L71">
            <v>37.392741135651811</v>
          </cell>
          <cell r="M71">
            <v>36.5</v>
          </cell>
          <cell r="N71">
            <v>35</v>
          </cell>
          <cell r="O71">
            <v>35</v>
          </cell>
          <cell r="P71" t="str">
            <v/>
          </cell>
          <cell r="Q71">
            <v>33</v>
          </cell>
        </row>
        <row r="72">
          <cell r="C72" t="str">
            <v>Specialty</v>
          </cell>
          <cell r="D72" t="str">
            <v/>
          </cell>
          <cell r="E72">
            <v>8.2126330000000003</v>
          </cell>
          <cell r="F72">
            <v>8.1190610000000003</v>
          </cell>
          <cell r="G72">
            <v>7.7390790000000003</v>
          </cell>
          <cell r="H72">
            <v>8.3598219999999994</v>
          </cell>
          <cell r="I72">
            <v>8.4760053499999994</v>
          </cell>
          <cell r="J72">
            <v>7.9765795900000001</v>
          </cell>
          <cell r="K72" t="str">
            <v/>
          </cell>
          <cell r="L72">
            <v>8.1193774000000012</v>
          </cell>
          <cell r="M72">
            <v>8.4</v>
          </cell>
          <cell r="N72">
            <v>9</v>
          </cell>
          <cell r="O72">
            <v>9</v>
          </cell>
          <cell r="P72" t="str">
            <v/>
          </cell>
          <cell r="Q72">
            <v>8.6430000000000007</v>
          </cell>
        </row>
        <row r="73">
          <cell r="C73" t="str">
            <v>Fastening</v>
          </cell>
          <cell r="D73" t="str">
            <v/>
          </cell>
          <cell r="E73">
            <v>68.452043357179008</v>
          </cell>
          <cell r="F73">
            <v>69.716597755153998</v>
          </cell>
          <cell r="G73">
            <v>76.974619774213934</v>
          </cell>
          <cell r="H73">
            <v>86.00474960430904</v>
          </cell>
          <cell r="I73">
            <v>88.08454490063734</v>
          </cell>
          <cell r="J73">
            <v>89.302106855527157</v>
          </cell>
          <cell r="K73" t="str">
            <v/>
          </cell>
          <cell r="L73">
            <v>98.647360740445151</v>
          </cell>
          <cell r="M73">
            <v>100.75357131824919</v>
          </cell>
          <cell r="N73">
            <v>89</v>
          </cell>
          <cell r="O73">
            <v>89</v>
          </cell>
          <cell r="P73" t="str">
            <v/>
          </cell>
          <cell r="Q73">
            <v>84.375</v>
          </cell>
        </row>
        <row r="74">
          <cell r="C74" t="str">
            <v>CST</v>
          </cell>
          <cell r="D74" t="str">
            <v/>
          </cell>
          <cell r="E74">
            <v>12.399231581999999</v>
          </cell>
          <cell r="F74">
            <v>10.2042844384</v>
          </cell>
          <cell r="G74">
            <v>9.8264877796000007</v>
          </cell>
          <cell r="H74">
            <v>12.384179053800001</v>
          </cell>
          <cell r="I74">
            <v>15.468160781990001</v>
          </cell>
          <cell r="J74">
            <v>16.041487474465001</v>
          </cell>
          <cell r="K74" t="str">
            <v/>
          </cell>
          <cell r="L74">
            <v>16.207667328371997</v>
          </cell>
          <cell r="M74">
            <v>15.5</v>
          </cell>
          <cell r="N74">
            <v>15</v>
          </cell>
          <cell r="O74">
            <v>15</v>
          </cell>
          <cell r="P74" t="str">
            <v/>
          </cell>
          <cell r="Q74">
            <v>16</v>
          </cell>
        </row>
        <row r="75">
          <cell r="C75" t="str">
            <v>Access</v>
          </cell>
          <cell r="D75" t="str">
            <v/>
          </cell>
          <cell r="E75">
            <v>22.088961118300002</v>
          </cell>
          <cell r="F75">
            <v>20.442428700949996</v>
          </cell>
          <cell r="G75">
            <v>18.903371619200001</v>
          </cell>
          <cell r="H75">
            <v>17.714173037249996</v>
          </cell>
          <cell r="I75">
            <v>18.826064780926398</v>
          </cell>
          <cell r="J75">
            <v>17.350001387579397</v>
          </cell>
          <cell r="K75" t="str">
            <v/>
          </cell>
          <cell r="L75">
            <v>18.78571899069199</v>
          </cell>
          <cell r="M75">
            <v>18.2</v>
          </cell>
          <cell r="N75">
            <v>17.5</v>
          </cell>
          <cell r="O75">
            <v>17.5</v>
          </cell>
          <cell r="P75" t="str">
            <v/>
          </cell>
          <cell r="Q75">
            <v>17.2</v>
          </cell>
        </row>
        <row r="76">
          <cell r="C76" t="str">
            <v>CommHdweTotal</v>
          </cell>
          <cell r="D76" t="str">
            <v/>
          </cell>
          <cell r="E76">
            <v>6.3906515924000002</v>
          </cell>
          <cell r="F76">
            <v>6.44733477725</v>
          </cell>
          <cell r="G76">
            <v>2.8989255351999996</v>
          </cell>
          <cell r="H76">
            <v>3.0622884309499998</v>
          </cell>
          <cell r="I76">
            <v>3.3058910973680007</v>
          </cell>
          <cell r="J76">
            <v>2.7364789511377996</v>
          </cell>
          <cell r="K76" t="str">
            <v/>
          </cell>
          <cell r="L76">
            <v>2.7124733081112002</v>
          </cell>
          <cell r="M76">
            <v>2.8</v>
          </cell>
          <cell r="N76">
            <v>3</v>
          </cell>
          <cell r="O76">
            <v>3</v>
          </cell>
          <cell r="P76" t="str">
            <v/>
          </cell>
          <cell r="Q76">
            <v>2.9</v>
          </cell>
        </row>
        <row r="77">
          <cell r="C77" t="str">
            <v>STI</v>
          </cell>
          <cell r="D77" t="str">
            <v/>
          </cell>
          <cell r="E77">
            <v>1.861558</v>
          </cell>
          <cell r="F77">
            <v>1.844992</v>
          </cell>
          <cell r="G77">
            <v>1.797444</v>
          </cell>
          <cell r="H77">
            <v>1.7924469999999999</v>
          </cell>
          <cell r="I77">
            <v>1.8098615200000001</v>
          </cell>
          <cell r="J77">
            <v>2.6253149800000002</v>
          </cell>
          <cell r="K77" t="str">
            <v/>
          </cell>
          <cell r="L77">
            <v>2.8304240800000002</v>
          </cell>
          <cell r="M77">
            <v>2.8471011500000003</v>
          </cell>
          <cell r="N77">
            <v>2.7269999999999999</v>
          </cell>
          <cell r="O77">
            <v>2.7269999999999999</v>
          </cell>
          <cell r="P77" t="str">
            <v/>
          </cell>
          <cell r="Q77">
            <v>2.4380000000000002</v>
          </cell>
        </row>
        <row r="78">
          <cell r="C78" t="str">
            <v>Best</v>
          </cell>
          <cell r="D78" t="str">
            <v/>
          </cell>
          <cell r="E78">
            <v>13.7108331565</v>
          </cell>
          <cell r="F78">
            <v>13.83256736565</v>
          </cell>
          <cell r="G78">
            <v>15.524391635200001</v>
          </cell>
          <cell r="H78">
            <v>15.355839201549999</v>
          </cell>
          <cell r="I78">
            <v>17.785063309809598</v>
          </cell>
          <cell r="J78">
            <v>16.339329758948999</v>
          </cell>
          <cell r="K78" t="str">
            <v/>
          </cell>
          <cell r="L78">
            <v>17.183019794301202</v>
          </cell>
          <cell r="M78">
            <v>16.5</v>
          </cell>
          <cell r="N78">
            <v>15.8</v>
          </cell>
          <cell r="O78">
            <v>15.8</v>
          </cell>
          <cell r="P78" t="str">
            <v/>
          </cell>
          <cell r="Q78">
            <v>15.8</v>
          </cell>
        </row>
        <row r="79">
          <cell r="C79" t="str">
            <v>FriscoBay</v>
          </cell>
          <cell r="D79" t="str">
            <v/>
          </cell>
          <cell r="E79">
            <v>6.2895735856999995</v>
          </cell>
          <cell r="F79">
            <v>4.9031611720999999</v>
          </cell>
          <cell r="G79">
            <v>5.6167265511999993</v>
          </cell>
          <cell r="H79">
            <v>5.6211599692499998</v>
          </cell>
          <cell r="I79">
            <v>6.1179300560304002</v>
          </cell>
          <cell r="J79">
            <v>5.9971042614465997</v>
          </cell>
          <cell r="K79" t="str">
            <v/>
          </cell>
          <cell r="L79">
            <v>6.6652553603275999</v>
          </cell>
          <cell r="M79">
            <v>5.6362607200000001</v>
          </cell>
          <cell r="N79">
            <v>5.8</v>
          </cell>
          <cell r="O79">
            <v>5.8</v>
          </cell>
          <cell r="P79" t="str">
            <v/>
          </cell>
          <cell r="Q79">
            <v>5.8</v>
          </cell>
        </row>
        <row r="80">
          <cell r="C80" t="str">
            <v>Blick</v>
          </cell>
          <cell r="D80" t="str">
            <v/>
          </cell>
          <cell r="E80">
            <v>11.537150433199997</v>
          </cell>
          <cell r="F80">
            <v>11.91851236524</v>
          </cell>
          <cell r="G80">
            <v>12.169721718399998</v>
          </cell>
          <cell r="H80">
            <v>10.223062857709998</v>
          </cell>
          <cell r="I80">
            <v>9.4492627732950023</v>
          </cell>
          <cell r="J80">
            <v>8.3749529970909968</v>
          </cell>
          <cell r="K80" t="str">
            <v/>
          </cell>
          <cell r="L80">
            <v>8.1919022605156027</v>
          </cell>
          <cell r="M80">
            <v>8.1999999999999993</v>
          </cell>
          <cell r="N80">
            <v>8.1999999999999993</v>
          </cell>
          <cell r="O80">
            <v>8.1999999999999993</v>
          </cell>
          <cell r="P80" t="str">
            <v/>
          </cell>
          <cell r="Q80">
            <v>8.4</v>
          </cell>
        </row>
        <row r="81">
          <cell r="C81" t="str">
            <v/>
          </cell>
          <cell r="D81" t="str">
            <v/>
          </cell>
          <cell r="E81">
            <v>-35.647600354942142</v>
          </cell>
          <cell r="F81">
            <v>-41.330725291307829</v>
          </cell>
          <cell r="G81">
            <v>-36.685212729858847</v>
          </cell>
          <cell r="H81">
            <v>-34.950984438517196</v>
          </cell>
          <cell r="I81">
            <v>-33.5196213853107</v>
          </cell>
          <cell r="J81">
            <v>-29.052102584908255</v>
          </cell>
          <cell r="K81" t="str">
            <v/>
          </cell>
          <cell r="L81">
            <v>-29.585046360875197</v>
          </cell>
          <cell r="M81">
            <v>-34</v>
          </cell>
          <cell r="N81">
            <v>-34</v>
          </cell>
          <cell r="O81">
            <v>-34</v>
          </cell>
          <cell r="P81" t="str">
            <v/>
          </cell>
          <cell r="Q81">
            <v>-34</v>
          </cell>
        </row>
        <row r="82">
          <cell r="C82" t="str">
            <v>1000woa</v>
          </cell>
          <cell r="D82" t="str">
            <v/>
          </cell>
          <cell r="E82">
            <v>382.81730221722881</v>
          </cell>
          <cell r="F82">
            <v>379.39362421187514</v>
          </cell>
          <cell r="G82">
            <v>400.5000699656751</v>
          </cell>
          <cell r="H82">
            <v>413.41768795232684</v>
          </cell>
          <cell r="I82">
            <v>428.68113217603161</v>
          </cell>
          <cell r="J82">
            <v>433.74752883419404</v>
          </cell>
          <cell r="K82" t="str">
            <v/>
          </cell>
          <cell r="L82">
            <v>459.74834241153468</v>
          </cell>
          <cell r="M82">
            <v>442.54415871724905</v>
          </cell>
          <cell r="N82">
            <v>427.49700000000001</v>
          </cell>
          <cell r="O82">
            <v>427.697</v>
          </cell>
          <cell r="P82" t="str">
            <v/>
          </cell>
          <cell r="Q82">
            <v>408.06839836973001</v>
          </cell>
        </row>
        <row r="83">
          <cell r="C83" t="str">
            <v/>
          </cell>
          <cell r="D83" t="str">
            <v/>
          </cell>
          <cell r="E83" t="str">
            <v/>
          </cell>
          <cell r="F83" t="str">
            <v/>
          </cell>
          <cell r="G83" t="str">
            <v/>
          </cell>
          <cell r="H83" t="str">
            <v/>
          </cell>
          <cell r="I83" t="str">
            <v/>
          </cell>
          <cell r="J83" t="str">
            <v/>
          </cell>
          <cell r="K83" t="str">
            <v/>
          </cell>
          <cell r="L83" t="str">
            <v/>
          </cell>
          <cell r="M83" t="str">
            <v/>
          </cell>
          <cell r="N83" t="str">
            <v/>
          </cell>
          <cell r="O83" t="str">
            <v/>
          </cell>
          <cell r="P83" t="str">
            <v/>
          </cell>
          <cell r="Q83" t="str">
            <v/>
          </cell>
        </row>
        <row r="84">
          <cell r="C84" t="str">
            <v>ISRSolutions</v>
          </cell>
          <cell r="D84" t="str">
            <v/>
          </cell>
          <cell r="E84">
            <v>0</v>
          </cell>
          <cell r="F84">
            <v>0</v>
          </cell>
          <cell r="G84">
            <v>0</v>
          </cell>
          <cell r="H84">
            <v>0</v>
          </cell>
          <cell r="I84">
            <v>2.5000000000000001E-2</v>
          </cell>
          <cell r="J84">
            <v>0</v>
          </cell>
          <cell r="K84" t="str">
            <v/>
          </cell>
          <cell r="L84">
            <v>0</v>
          </cell>
          <cell r="M84">
            <v>0</v>
          </cell>
          <cell r="N84">
            <v>0</v>
          </cell>
          <cell r="O84">
            <v>0</v>
          </cell>
          <cell r="P84" t="str">
            <v/>
          </cell>
          <cell r="Q84">
            <v>0</v>
          </cell>
        </row>
        <row r="85">
          <cell r="C85" t="str">
            <v>SGI</v>
          </cell>
          <cell r="D85" t="str">
            <v/>
          </cell>
          <cell r="E85">
            <v>0</v>
          </cell>
          <cell r="F85">
            <v>0</v>
          </cell>
          <cell r="G85">
            <v>0</v>
          </cell>
          <cell r="H85">
            <v>0</v>
          </cell>
          <cell r="I85">
            <v>4.695602476465</v>
          </cell>
          <cell r="J85">
            <v>4.7481632894774988</v>
          </cell>
          <cell r="K85" t="str">
            <v/>
          </cell>
          <cell r="L85">
            <v>4.7495747362760001</v>
          </cell>
          <cell r="M85">
            <v>4.7224191399999995</v>
          </cell>
          <cell r="N85">
            <v>4.9000000000000004</v>
          </cell>
          <cell r="O85">
            <v>4.9000000000000004</v>
          </cell>
          <cell r="P85" t="str">
            <v/>
          </cell>
          <cell r="Q85">
            <v>4.53241914</v>
          </cell>
        </row>
        <row r="86">
          <cell r="C86" t="str">
            <v>Sielox</v>
          </cell>
          <cell r="D86" t="str">
            <v/>
          </cell>
          <cell r="E86" t="str">
            <v/>
          </cell>
          <cell r="F86" t="str">
            <v/>
          </cell>
          <cell r="G86" t="str">
            <v/>
          </cell>
          <cell r="H86" t="str">
            <v/>
          </cell>
          <cell r="I86" t="str">
            <v/>
          </cell>
          <cell r="J86">
            <v>0.24171563614379998</v>
          </cell>
          <cell r="K86" t="str">
            <v/>
          </cell>
          <cell r="L86">
            <v>0.71003297938559995</v>
          </cell>
          <cell r="M86">
            <v>0.72799999999999998</v>
          </cell>
          <cell r="N86">
            <v>0.7</v>
          </cell>
          <cell r="O86">
            <v>0.7</v>
          </cell>
          <cell r="P86" t="str">
            <v/>
          </cell>
          <cell r="Q86">
            <v>0.65</v>
          </cell>
        </row>
        <row r="87">
          <cell r="C87" t="str">
            <v>Precision</v>
          </cell>
          <cell r="D87" t="str">
            <v/>
          </cell>
          <cell r="E87" t="str">
            <v/>
          </cell>
          <cell r="F87" t="str">
            <v/>
          </cell>
          <cell r="G87" t="str">
            <v/>
          </cell>
          <cell r="H87" t="str">
            <v/>
          </cell>
          <cell r="I87" t="str">
            <v/>
          </cell>
          <cell r="J87">
            <v>4.2218033799999999</v>
          </cell>
          <cell r="K87" t="str">
            <v/>
          </cell>
          <cell r="L87">
            <v>4.16842253</v>
          </cell>
          <cell r="M87">
            <v>4.16842253</v>
          </cell>
          <cell r="N87">
            <v>4.16842253</v>
          </cell>
          <cell r="O87">
            <v>4.16842253</v>
          </cell>
          <cell r="P87" t="str">
            <v/>
          </cell>
          <cell r="Q87">
            <v>4.16842253</v>
          </cell>
        </row>
        <row r="88">
          <cell r="C88" t="str">
            <v/>
          </cell>
          <cell r="D88" t="str">
            <v/>
          </cell>
          <cell r="E88">
            <v>0</v>
          </cell>
          <cell r="F88">
            <v>0</v>
          </cell>
          <cell r="G88">
            <v>0</v>
          </cell>
          <cell r="H88">
            <v>0</v>
          </cell>
          <cell r="I88">
            <v>4.7206024764650003</v>
          </cell>
          <cell r="J88">
            <v>9.2116823056212986</v>
          </cell>
          <cell r="K88" t="str">
            <v/>
          </cell>
          <cell r="L88">
            <v>9.6280302456616003</v>
          </cell>
          <cell r="M88">
            <v>9.6188416699999983</v>
          </cell>
          <cell r="N88">
            <v>9.7684225300000005</v>
          </cell>
          <cell r="O88">
            <v>9.7684225300000005</v>
          </cell>
          <cell r="P88" t="str">
            <v/>
          </cell>
          <cell r="Q88">
            <v>9.3508416700000012</v>
          </cell>
        </row>
        <row r="89">
          <cell r="C89" t="str">
            <v/>
          </cell>
          <cell r="D89" t="str">
            <v/>
          </cell>
          <cell r="E89" t="str">
            <v/>
          </cell>
          <cell r="F89" t="str">
            <v/>
          </cell>
          <cell r="G89" t="str">
            <v/>
          </cell>
          <cell r="H89" t="str">
            <v/>
          </cell>
          <cell r="I89" t="str">
            <v/>
          </cell>
          <cell r="J89" t="str">
            <v/>
          </cell>
          <cell r="K89" t="str">
            <v/>
          </cell>
          <cell r="L89" t="str">
            <v/>
          </cell>
          <cell r="M89" t="str">
            <v/>
          </cell>
          <cell r="N89" t="str">
            <v/>
          </cell>
          <cell r="O89" t="str">
            <v/>
          </cell>
          <cell r="P89" t="str">
            <v/>
          </cell>
          <cell r="Q89" t="str">
            <v/>
          </cell>
        </row>
        <row r="90">
          <cell r="C90">
            <v>1000</v>
          </cell>
          <cell r="D90" t="str">
            <v/>
          </cell>
          <cell r="E90">
            <v>382.82017939242883</v>
          </cell>
          <cell r="F90">
            <v>379.39362421188514</v>
          </cell>
          <cell r="G90">
            <v>400.5000699656751</v>
          </cell>
          <cell r="H90">
            <v>413.41790862872676</v>
          </cell>
          <cell r="I90">
            <v>432.28670102248651</v>
          </cell>
          <cell r="J90">
            <v>442.95309878908768</v>
          </cell>
          <cell r="K90" t="str">
            <v/>
          </cell>
          <cell r="L90">
            <v>469.42481108325558</v>
          </cell>
          <cell r="M90">
            <v>452.16300038724904</v>
          </cell>
          <cell r="N90">
            <v>437.26542253000002</v>
          </cell>
          <cell r="O90">
            <v>437.46542253000001</v>
          </cell>
          <cell r="P90" t="str">
            <v/>
          </cell>
          <cell r="Q90">
            <v>417.41924003973003</v>
          </cell>
        </row>
        <row r="91">
          <cell r="C91" t="str">
            <v/>
          </cell>
          <cell r="D91" t="str">
            <v/>
          </cell>
          <cell r="E91" t="str">
            <v/>
          </cell>
          <cell r="F91" t="str">
            <v/>
          </cell>
          <cell r="G91" t="str">
            <v/>
          </cell>
          <cell r="H91" t="str">
            <v/>
          </cell>
          <cell r="I91" t="str">
            <v/>
          </cell>
          <cell r="J91" t="str">
            <v/>
          </cell>
          <cell r="K91" t="str">
            <v/>
          </cell>
          <cell r="L91" t="str">
            <v/>
          </cell>
          <cell r="M91" t="str">
            <v/>
          </cell>
          <cell r="N91" t="str">
            <v/>
          </cell>
          <cell r="O91" t="str">
            <v/>
          </cell>
          <cell r="P91" t="str">
            <v/>
          </cell>
          <cell r="Q91" t="str">
            <v/>
          </cell>
        </row>
        <row r="92">
          <cell r="C92" t="str">
            <v/>
          </cell>
          <cell r="D92" t="str">
            <v/>
          </cell>
          <cell r="E92" t="str">
            <v/>
          </cell>
          <cell r="F92" t="str">
            <v/>
          </cell>
          <cell r="G92" t="str">
            <v/>
          </cell>
          <cell r="H92" t="str">
            <v/>
          </cell>
          <cell r="I92" t="str">
            <v/>
          </cell>
          <cell r="J92" t="str">
            <v/>
          </cell>
          <cell r="K92" t="str">
            <v/>
          </cell>
          <cell r="L92" t="str">
            <v/>
          </cell>
          <cell r="M92" t="str">
            <v/>
          </cell>
          <cell r="N92" t="str">
            <v/>
          </cell>
          <cell r="O92" t="str">
            <v/>
          </cell>
          <cell r="P92" t="str">
            <v/>
          </cell>
          <cell r="Q92" t="str">
            <v/>
          </cell>
        </row>
        <row r="93">
          <cell r="C93" t="str">
            <v>CoreEuropeWOHD</v>
          </cell>
          <cell r="D93" t="str">
            <v/>
          </cell>
          <cell r="E93">
            <v>69.887487823420955</v>
          </cell>
          <cell r="F93">
            <v>70.83286822874301</v>
          </cell>
          <cell r="G93">
            <v>71.380181521637027</v>
          </cell>
          <cell r="H93">
            <v>82.266122193904053</v>
          </cell>
          <cell r="I93">
            <v>80.533372360871965</v>
          </cell>
          <cell r="J93">
            <v>73.493846854954612</v>
          </cell>
          <cell r="K93" t="str">
            <v/>
          </cell>
          <cell r="L93">
            <v>71.045043622153926</v>
          </cell>
          <cell r="M93">
            <v>74.195605898318732</v>
          </cell>
          <cell r="N93">
            <v>72.929531636955872</v>
          </cell>
          <cell r="O93">
            <v>72.929531636955872</v>
          </cell>
          <cell r="P93" t="str">
            <v/>
          </cell>
          <cell r="Q93">
            <v>70.064789965940619</v>
          </cell>
        </row>
        <row r="94">
          <cell r="C94" t="str">
            <v>APSales</v>
          </cell>
          <cell r="D94" t="str">
            <v/>
          </cell>
          <cell r="E94">
            <v>17.747246634665998</v>
          </cell>
          <cell r="F94">
            <v>17.007827193253988</v>
          </cell>
          <cell r="G94">
            <v>17.485856238791992</v>
          </cell>
          <cell r="H94">
            <v>15.954964147351999</v>
          </cell>
          <cell r="I94">
            <v>17.522106010540401</v>
          </cell>
          <cell r="J94">
            <v>18.304770227244699</v>
          </cell>
          <cell r="K94" t="str">
            <v/>
          </cell>
          <cell r="L94">
            <v>16.888791089150011</v>
          </cell>
          <cell r="M94">
            <v>15.583349400000001</v>
          </cell>
          <cell r="N94">
            <v>16</v>
          </cell>
          <cell r="O94">
            <v>16</v>
          </cell>
          <cell r="P94" t="str">
            <v/>
          </cell>
          <cell r="Q94">
            <v>15.5</v>
          </cell>
        </row>
        <row r="98">
          <cell r="C98" t="str">
            <v>Tools</v>
          </cell>
          <cell r="D98" t="str">
            <v/>
          </cell>
          <cell r="E98">
            <v>53.148094578479999</v>
          </cell>
          <cell r="F98">
            <v>50.481536310905</v>
          </cell>
          <cell r="G98">
            <v>52.145941324017002</v>
          </cell>
          <cell r="H98">
            <v>60.458950671009994</v>
          </cell>
          <cell r="I98">
            <v>57.973081957340298</v>
          </cell>
          <cell r="J98">
            <v>58.244339137388593</v>
          </cell>
          <cell r="K98" t="str">
            <v/>
          </cell>
          <cell r="L98">
            <v>58.546611063369305</v>
          </cell>
          <cell r="M98">
            <v>58.2</v>
          </cell>
          <cell r="N98">
            <v>58.2</v>
          </cell>
          <cell r="O98">
            <v>58.2</v>
          </cell>
          <cell r="P98" t="str">
            <v/>
          </cell>
          <cell r="Q98">
            <v>65</v>
          </cell>
        </row>
        <row r="99">
          <cell r="C99" t="str">
            <v>Zag</v>
          </cell>
          <cell r="D99" t="str">
            <v/>
          </cell>
          <cell r="E99">
            <v>29.8483799915</v>
          </cell>
          <cell r="F99">
            <v>28.359156026500003</v>
          </cell>
          <cell r="G99">
            <v>24.1405300435</v>
          </cell>
          <cell r="H99">
            <v>31.162626376799999</v>
          </cell>
          <cell r="I99">
            <v>26.409308195000001</v>
          </cell>
          <cell r="J99">
            <v>25.259561226500001</v>
          </cell>
          <cell r="K99" t="str">
            <v/>
          </cell>
          <cell r="L99">
            <v>25.670697282999999</v>
          </cell>
          <cell r="M99">
            <v>26.328900000000001</v>
          </cell>
          <cell r="N99">
            <v>25.952100000000002</v>
          </cell>
          <cell r="O99">
            <v>25.952100000000002</v>
          </cell>
          <cell r="P99" t="str">
            <v/>
          </cell>
          <cell r="Q99">
            <v>25.4</v>
          </cell>
        </row>
        <row r="100">
          <cell r="C100" t="str">
            <v>Hardware</v>
          </cell>
          <cell r="D100" t="str">
            <v/>
          </cell>
          <cell r="E100">
            <v>10.547444371139999</v>
          </cell>
          <cell r="F100">
            <v>8.1812257231499999</v>
          </cell>
          <cell r="G100">
            <v>6.3538347705199998</v>
          </cell>
          <cell r="H100">
            <v>8.7034448858800015</v>
          </cell>
          <cell r="I100">
            <v>8.6813161438096014</v>
          </cell>
          <cell r="J100">
            <v>8.4354161471212006</v>
          </cell>
          <cell r="K100" t="str">
            <v/>
          </cell>
          <cell r="L100">
            <v>8.504475270038899</v>
          </cell>
          <cell r="M100">
            <v>7.9</v>
          </cell>
          <cell r="N100">
            <v>8.8000000000000007</v>
          </cell>
          <cell r="O100">
            <v>8.8000000000000007</v>
          </cell>
          <cell r="P100" t="str">
            <v/>
          </cell>
          <cell r="Q100">
            <v>10.8</v>
          </cell>
        </row>
        <row r="101">
          <cell r="C101" t="str">
            <v>SEC</v>
          </cell>
          <cell r="D101" t="str">
            <v/>
          </cell>
          <cell r="E101">
            <v>0.868197</v>
          </cell>
          <cell r="F101">
            <v>0.99395900000000004</v>
          </cell>
          <cell r="G101">
            <v>1.6223339999999999</v>
          </cell>
          <cell r="H101">
            <v>2.1641520000000001</v>
          </cell>
          <cell r="I101">
            <v>1.0826809399999999</v>
          </cell>
          <cell r="J101">
            <v>1.1866877600000001</v>
          </cell>
          <cell r="K101" t="str">
            <v/>
          </cell>
          <cell r="L101">
            <v>1.6410482399999999</v>
          </cell>
          <cell r="M101">
            <v>1.7331735399999999</v>
          </cell>
          <cell r="N101">
            <v>1.7</v>
          </cell>
          <cell r="O101">
            <v>1.7</v>
          </cell>
          <cell r="P101" t="str">
            <v/>
          </cell>
          <cell r="Q101">
            <v>1.9</v>
          </cell>
        </row>
        <row r="102">
          <cell r="C102" t="str">
            <v>MechanicConsumer</v>
          </cell>
          <cell r="D102" t="str">
            <v/>
          </cell>
          <cell r="E102">
            <v>21.609668011577998</v>
          </cell>
          <cell r="F102">
            <v>23.768520742412001</v>
          </cell>
          <cell r="G102">
            <v>29.637883185549995</v>
          </cell>
          <cell r="H102">
            <v>28.567274951548004</v>
          </cell>
          <cell r="I102">
            <v>24.9872501684996</v>
          </cell>
          <cell r="J102">
            <v>24.900254270925895</v>
          </cell>
          <cell r="K102" t="str">
            <v/>
          </cell>
          <cell r="L102">
            <v>26.570027267767998</v>
          </cell>
          <cell r="M102">
            <v>24.9</v>
          </cell>
          <cell r="N102">
            <v>24.9</v>
          </cell>
          <cell r="O102">
            <v>24.9</v>
          </cell>
          <cell r="P102" t="str">
            <v/>
          </cell>
          <cell r="Q102">
            <v>30.858789348999998</v>
          </cell>
        </row>
        <row r="103">
          <cell r="C103" t="str">
            <v>Assembly</v>
          </cell>
          <cell r="D103" t="str">
            <v/>
          </cell>
          <cell r="E103">
            <v>5.5753671597999999</v>
          </cell>
          <cell r="F103">
            <v>5.8503955758999995</v>
          </cell>
          <cell r="G103">
            <v>6.0090565681000001</v>
          </cell>
          <cell r="H103">
            <v>6.2712126347000003</v>
          </cell>
          <cell r="I103">
            <v>4.8135285654999995</v>
          </cell>
          <cell r="J103">
            <v>5.0927512863999995</v>
          </cell>
          <cell r="K103" t="str">
            <v/>
          </cell>
          <cell r="L103">
            <v>5.0806063938000001</v>
          </cell>
          <cell r="M103">
            <v>5.6412823328000004</v>
          </cell>
          <cell r="N103">
            <v>5.6349999999999998</v>
          </cell>
          <cell r="O103">
            <v>5.6349999999999998</v>
          </cell>
          <cell r="P103" t="str">
            <v/>
          </cell>
          <cell r="Q103">
            <v>6.6310000000000002</v>
          </cell>
        </row>
        <row r="104">
          <cell r="C104" t="str">
            <v>Hydraulic</v>
          </cell>
          <cell r="D104" t="str">
            <v/>
          </cell>
          <cell r="E104">
            <v>4.5672829999999998</v>
          </cell>
          <cell r="F104">
            <v>5.9370229999999999</v>
          </cell>
          <cell r="G104">
            <v>6.5788950000000002</v>
          </cell>
          <cell r="H104">
            <v>5.6931570000000002</v>
          </cell>
          <cell r="I104">
            <v>7.3498979999999996</v>
          </cell>
          <cell r="J104">
            <v>8.410228</v>
          </cell>
          <cell r="K104" t="str">
            <v/>
          </cell>
          <cell r="L104">
            <v>9.4071420000000003</v>
          </cell>
          <cell r="M104">
            <v>8.1170000000000009</v>
          </cell>
          <cell r="N104">
            <v>7.7939999999999996</v>
          </cell>
          <cell r="O104">
            <v>7.7939999999999996</v>
          </cell>
          <cell r="P104" t="str">
            <v/>
          </cell>
          <cell r="Q104">
            <v>7.0030000000000001</v>
          </cell>
        </row>
        <row r="105">
          <cell r="C105" t="str">
            <v>Proto</v>
          </cell>
          <cell r="D105" t="str">
            <v/>
          </cell>
          <cell r="E105">
            <v>12.060943</v>
          </cell>
          <cell r="F105">
            <v>12.492112000000001</v>
          </cell>
          <cell r="G105">
            <v>8.705425</v>
          </cell>
          <cell r="H105">
            <v>8.5000929999999997</v>
          </cell>
          <cell r="I105">
            <v>10.10027786</v>
          </cell>
          <cell r="J105">
            <v>11.089576299999999</v>
          </cell>
          <cell r="K105" t="str">
            <v/>
          </cell>
          <cell r="L105">
            <v>11.099032119999999</v>
          </cell>
          <cell r="M105">
            <v>10.387357269999999</v>
          </cell>
          <cell r="N105">
            <v>10.1</v>
          </cell>
          <cell r="O105">
            <v>10.1</v>
          </cell>
          <cell r="P105" t="str">
            <v/>
          </cell>
          <cell r="Q105">
            <v>8.1999999999999993</v>
          </cell>
        </row>
        <row r="106">
          <cell r="C106" t="str">
            <v>Storage</v>
          </cell>
          <cell r="D106" t="str">
            <v/>
          </cell>
          <cell r="E106">
            <v>1.1894910000000001</v>
          </cell>
          <cell r="F106">
            <v>0.92658600000000002</v>
          </cell>
          <cell r="G106">
            <v>3.983832</v>
          </cell>
          <cell r="H106">
            <v>4.1379640000000002</v>
          </cell>
          <cell r="I106">
            <v>4.3433116499999995</v>
          </cell>
          <cell r="J106">
            <v>4.5366939100000003</v>
          </cell>
          <cell r="K106" t="str">
            <v/>
          </cell>
          <cell r="L106">
            <v>4.0834158700000005</v>
          </cell>
          <cell r="M106">
            <v>4.55</v>
          </cell>
          <cell r="N106">
            <v>4.5999999999999996</v>
          </cell>
          <cell r="O106">
            <v>4.5999999999999996</v>
          </cell>
          <cell r="P106" t="str">
            <v/>
          </cell>
          <cell r="Q106">
            <v>4.5999999999999996</v>
          </cell>
        </row>
        <row r="107">
          <cell r="C107" t="str">
            <v>Mac</v>
          </cell>
          <cell r="D107" t="str">
            <v/>
          </cell>
          <cell r="E107">
            <v>16.687915235915998</v>
          </cell>
          <cell r="F107">
            <v>17.965397057164001</v>
          </cell>
          <cell r="G107">
            <v>18.530489847580004</v>
          </cell>
          <cell r="H107">
            <v>15.140577341568001</v>
          </cell>
          <cell r="I107">
            <v>18.800907472413598</v>
          </cell>
          <cell r="J107">
            <v>17.391118784811404</v>
          </cell>
          <cell r="K107" t="str">
            <v/>
          </cell>
          <cell r="L107">
            <v>17.800456802769798</v>
          </cell>
          <cell r="M107">
            <v>17.577000000000002</v>
          </cell>
          <cell r="N107">
            <v>17.100000000000001</v>
          </cell>
          <cell r="O107">
            <v>17.100000000000001</v>
          </cell>
          <cell r="P107" t="str">
            <v/>
          </cell>
          <cell r="Q107">
            <v>18</v>
          </cell>
        </row>
        <row r="108">
          <cell r="C108" t="str">
            <v>Specialty</v>
          </cell>
          <cell r="D108" t="str">
            <v/>
          </cell>
          <cell r="E108">
            <v>6.7854809999999999</v>
          </cell>
          <cell r="F108">
            <v>6.2370599999999996</v>
          </cell>
          <cell r="G108">
            <v>6.5816689999999998</v>
          </cell>
          <cell r="H108">
            <v>6.2582420000000001</v>
          </cell>
          <cell r="I108">
            <v>6.9378872500000002</v>
          </cell>
          <cell r="J108">
            <v>4.9026153899999994</v>
          </cell>
          <cell r="K108" t="str">
            <v/>
          </cell>
          <cell r="L108">
            <v>5.3848548999999997</v>
          </cell>
          <cell r="M108">
            <v>5.2</v>
          </cell>
          <cell r="N108">
            <v>5.2</v>
          </cell>
          <cell r="O108">
            <v>5.2</v>
          </cell>
          <cell r="P108" t="str">
            <v/>
          </cell>
          <cell r="Q108">
            <v>6</v>
          </cell>
        </row>
        <row r="109">
          <cell r="C109" t="str">
            <v>Fastening</v>
          </cell>
          <cell r="D109" t="str">
            <v/>
          </cell>
          <cell r="E109">
            <v>42.692260750789004</v>
          </cell>
          <cell r="F109">
            <v>48.169889191928</v>
          </cell>
          <cell r="G109">
            <v>50.607977124218991</v>
          </cell>
          <cell r="H109">
            <v>58.369786413811994</v>
          </cell>
          <cell r="I109">
            <v>53.060386953370795</v>
          </cell>
          <cell r="J109">
            <v>55.9419010644</v>
          </cell>
          <cell r="K109" t="str">
            <v/>
          </cell>
          <cell r="L109">
            <v>55.073004420149701</v>
          </cell>
          <cell r="M109">
            <v>53.054688161111898</v>
          </cell>
          <cell r="N109">
            <v>58</v>
          </cell>
          <cell r="O109">
            <v>58</v>
          </cell>
          <cell r="P109" t="str">
            <v/>
          </cell>
          <cell r="Q109">
            <v>58</v>
          </cell>
        </row>
        <row r="110">
          <cell r="C110" t="str">
            <v>CST</v>
          </cell>
          <cell r="D110" t="str">
            <v/>
          </cell>
          <cell r="E110">
            <v>1.0321670701000001</v>
          </cell>
          <cell r="F110">
            <v>3.1744742218999997</v>
          </cell>
          <cell r="G110">
            <v>3.8192590208000001</v>
          </cell>
          <cell r="H110">
            <v>5.6903532341999998</v>
          </cell>
          <cell r="I110">
            <v>6.1724124424200006</v>
          </cell>
          <cell r="J110">
            <v>7.2380396209719997</v>
          </cell>
          <cell r="K110" t="str">
            <v/>
          </cell>
          <cell r="L110">
            <v>7.2108755090459997</v>
          </cell>
          <cell r="M110">
            <v>7</v>
          </cell>
          <cell r="N110">
            <v>7.4</v>
          </cell>
          <cell r="O110">
            <v>7.4</v>
          </cell>
          <cell r="P110" t="str">
            <v/>
          </cell>
          <cell r="Q110">
            <v>7.8</v>
          </cell>
        </row>
        <row r="111">
          <cell r="C111" t="str">
            <v>Access</v>
          </cell>
          <cell r="D111" t="str">
            <v/>
          </cell>
          <cell r="E111">
            <v>13.305122823199998</v>
          </cell>
          <cell r="F111">
            <v>10.631486723249999</v>
          </cell>
          <cell r="G111">
            <v>11.300473049599999</v>
          </cell>
          <cell r="H111">
            <v>10.25176266665</v>
          </cell>
          <cell r="I111">
            <v>11.328470300804799</v>
          </cell>
          <cell r="J111">
            <v>11.705888905414801</v>
          </cell>
          <cell r="K111" t="str">
            <v/>
          </cell>
          <cell r="L111">
            <v>12.8560613698236</v>
          </cell>
          <cell r="M111">
            <v>11.5</v>
          </cell>
          <cell r="N111">
            <v>11.5</v>
          </cell>
          <cell r="O111">
            <v>11.5</v>
          </cell>
          <cell r="P111" t="str">
            <v/>
          </cell>
          <cell r="Q111">
            <v>11.3</v>
          </cell>
        </row>
        <row r="112">
          <cell r="C112" t="str">
            <v>CommHdweTotal</v>
          </cell>
          <cell r="D112" t="str">
            <v/>
          </cell>
          <cell r="E112">
            <v>0.14248910250000002</v>
          </cell>
          <cell r="F112">
            <v>0.107394</v>
          </cell>
          <cell r="G112">
            <v>7.1859999999999997E-3</v>
          </cell>
          <cell r="H112">
            <v>-1.357E-2</v>
          </cell>
          <cell r="I112">
            <v>7.7172531878399994E-2</v>
          </cell>
          <cell r="J112">
            <v>2.3094183053200001E-2</v>
          </cell>
          <cell r="K112" t="str">
            <v/>
          </cell>
          <cell r="L112">
            <v>6.9206407726800007E-2</v>
          </cell>
          <cell r="M112">
            <v>0.1</v>
          </cell>
          <cell r="N112">
            <v>0.1</v>
          </cell>
          <cell r="O112">
            <v>0.1</v>
          </cell>
          <cell r="P112" t="str">
            <v/>
          </cell>
          <cell r="Q112">
            <v>0.1</v>
          </cell>
        </row>
        <row r="113">
          <cell r="C113" t="str">
            <v>STI</v>
          </cell>
          <cell r="D113" t="str">
            <v/>
          </cell>
          <cell r="E113">
            <v>1.1208560000000001</v>
          </cell>
          <cell r="F113">
            <v>0.99337699999999995</v>
          </cell>
          <cell r="G113">
            <v>1.0700609999999999</v>
          </cell>
          <cell r="H113">
            <v>0.723939</v>
          </cell>
          <cell r="I113">
            <v>0.57530625999999996</v>
          </cell>
          <cell r="J113">
            <v>0.91580875000000017</v>
          </cell>
          <cell r="K113" t="str">
            <v/>
          </cell>
          <cell r="L113">
            <v>1.0341908199999998</v>
          </cell>
          <cell r="M113">
            <v>1.1363593499999998</v>
          </cell>
          <cell r="N113">
            <v>0.6</v>
          </cell>
          <cell r="O113">
            <v>0.6</v>
          </cell>
          <cell r="P113" t="str">
            <v/>
          </cell>
          <cell r="Q113">
            <v>0.6</v>
          </cell>
        </row>
        <row r="114">
          <cell r="C114" t="str">
            <v>Best</v>
          </cell>
          <cell r="D114" t="str">
            <v/>
          </cell>
          <cell r="E114">
            <v>12.4028872114</v>
          </cell>
          <cell r="F114">
            <v>17.191915748900001</v>
          </cell>
          <cell r="G114">
            <v>17.161668580800001</v>
          </cell>
          <cell r="H114">
            <v>17.109429938600002</v>
          </cell>
          <cell r="I114">
            <v>15.7676032903424</v>
          </cell>
          <cell r="J114">
            <v>18.405033795504202</v>
          </cell>
          <cell r="K114" t="str">
            <v/>
          </cell>
          <cell r="L114">
            <v>17.724834960840003</v>
          </cell>
          <cell r="M114">
            <v>18</v>
          </cell>
          <cell r="N114">
            <v>17.5</v>
          </cell>
          <cell r="O114">
            <v>17.5</v>
          </cell>
          <cell r="P114" t="str">
            <v/>
          </cell>
          <cell r="Q114">
            <v>17.5</v>
          </cell>
        </row>
        <row r="115">
          <cell r="C115" t="str">
            <v>FriscoBay</v>
          </cell>
          <cell r="D115" t="str">
            <v/>
          </cell>
          <cell r="E115">
            <v>2.2840849831999996</v>
          </cell>
          <cell r="F115">
            <v>2.7131057886500001</v>
          </cell>
          <cell r="G115">
            <v>3.1829636375999999</v>
          </cell>
          <cell r="H115">
            <v>2.786843255</v>
          </cell>
          <cell r="I115">
            <v>2.7930777771151996</v>
          </cell>
          <cell r="J115">
            <v>2.7991277142626001</v>
          </cell>
          <cell r="K115" t="str">
            <v/>
          </cell>
          <cell r="L115">
            <v>3.3331047991223994</v>
          </cell>
          <cell r="M115">
            <v>2.86019164</v>
          </cell>
          <cell r="N115">
            <v>2.88329412</v>
          </cell>
          <cell r="O115">
            <v>2.88329412</v>
          </cell>
          <cell r="P115" t="str">
            <v/>
          </cell>
          <cell r="Q115">
            <v>2.8832939999999998</v>
          </cell>
        </row>
        <row r="116">
          <cell r="C116" t="str">
            <v>Blick</v>
          </cell>
          <cell r="D116" t="str">
            <v/>
          </cell>
          <cell r="E116">
            <v>6.4076607166099997</v>
          </cell>
          <cell r="F116">
            <v>6.7036842598200002</v>
          </cell>
          <cell r="G116">
            <v>6.5471735714800001</v>
          </cell>
          <cell r="H116">
            <v>6.8141896810000002</v>
          </cell>
          <cell r="I116">
            <v>7.2582352599929996</v>
          </cell>
          <cell r="J116">
            <v>6.3809971534385994</v>
          </cell>
          <cell r="K116" t="str">
            <v/>
          </cell>
          <cell r="L116">
            <v>9.3060930733859983</v>
          </cell>
          <cell r="M116">
            <v>6.5</v>
          </cell>
          <cell r="N116">
            <v>6.5</v>
          </cell>
          <cell r="O116">
            <v>6.5</v>
          </cell>
          <cell r="P116" t="str">
            <v/>
          </cell>
          <cell r="Q116">
            <v>6.5</v>
          </cell>
        </row>
        <row r="117">
          <cell r="C117" t="str">
            <v/>
          </cell>
          <cell r="D117" t="str">
            <v/>
          </cell>
          <cell r="E117">
            <v>18.988467652479983</v>
          </cell>
          <cell r="F117">
            <v>17.65003607611996</v>
          </cell>
          <cell r="G117">
            <v>15.982860411639933</v>
          </cell>
          <cell r="H117">
            <v>16.168512099229929</v>
          </cell>
          <cell r="I117">
            <v>14.599846678670474</v>
          </cell>
          <cell r="J117">
            <v>26.032095096281239</v>
          </cell>
          <cell r="K117" t="str">
            <v/>
          </cell>
          <cell r="L117">
            <v>21.271704667122833</v>
          </cell>
          <cell r="M117">
            <v>16</v>
          </cell>
          <cell r="N117">
            <v>16</v>
          </cell>
          <cell r="O117">
            <v>16</v>
          </cell>
          <cell r="P117" t="str">
            <v/>
          </cell>
          <cell r="Q117">
            <v>16</v>
          </cell>
        </row>
        <row r="118">
          <cell r="C118" t="str">
            <v>1000woa</v>
          </cell>
          <cell r="D118" t="str">
            <v/>
          </cell>
          <cell r="E118">
            <v>261.26426065869299</v>
          </cell>
          <cell r="F118">
            <v>268.52833444659899</v>
          </cell>
          <cell r="G118">
            <v>273.96951313540598</v>
          </cell>
          <cell r="H118">
            <v>294.95894114999794</v>
          </cell>
          <cell r="I118">
            <v>283.11195969715811</v>
          </cell>
          <cell r="J118">
            <v>298.89122849647373</v>
          </cell>
          <cell r="K118" t="str">
            <v/>
          </cell>
          <cell r="L118">
            <v>301.66744323796331</v>
          </cell>
          <cell r="M118">
            <v>286.68595229391184</v>
          </cell>
          <cell r="N118">
            <v>290.46439412000001</v>
          </cell>
          <cell r="O118">
            <v>290.46439412000001</v>
          </cell>
          <cell r="P118" t="str">
            <v/>
          </cell>
          <cell r="Q118">
            <v>305.07608334899999</v>
          </cell>
        </row>
        <row r="119">
          <cell r="C119" t="str">
            <v/>
          </cell>
          <cell r="D119" t="str">
            <v/>
          </cell>
          <cell r="E119" t="str">
            <v/>
          </cell>
          <cell r="F119" t="str">
            <v/>
          </cell>
          <cell r="G119" t="str">
            <v/>
          </cell>
          <cell r="H119" t="str">
            <v/>
          </cell>
          <cell r="I119" t="str">
            <v/>
          </cell>
          <cell r="J119" t="str">
            <v/>
          </cell>
          <cell r="K119" t="str">
            <v/>
          </cell>
          <cell r="L119" t="str">
            <v/>
          </cell>
          <cell r="M119" t="str">
            <v/>
          </cell>
          <cell r="N119" t="str">
            <v/>
          </cell>
          <cell r="O119" t="str">
            <v/>
          </cell>
          <cell r="P119" t="str">
            <v/>
          </cell>
          <cell r="Q119" t="str">
            <v/>
          </cell>
        </row>
        <row r="120">
          <cell r="C120" t="str">
            <v>ISRSolutions</v>
          </cell>
          <cell r="D120" t="str">
            <v/>
          </cell>
          <cell r="E120">
            <v>0</v>
          </cell>
          <cell r="F120">
            <v>0</v>
          </cell>
          <cell r="G120">
            <v>0</v>
          </cell>
          <cell r="H120">
            <v>5.3955719999999996</v>
          </cell>
          <cell r="I120">
            <v>3.6094725599999999</v>
          </cell>
          <cell r="J120">
            <v>4.5354006899999995</v>
          </cell>
          <cell r="K120" t="str">
            <v/>
          </cell>
          <cell r="L120">
            <v>4.2866391399999992</v>
          </cell>
          <cell r="M120">
            <v>3.4</v>
          </cell>
          <cell r="N120">
            <v>4</v>
          </cell>
          <cell r="O120">
            <v>4</v>
          </cell>
          <cell r="P120" t="str">
            <v/>
          </cell>
          <cell r="Q120">
            <v>4.3</v>
          </cell>
        </row>
        <row r="121">
          <cell r="C121" t="str">
            <v>SGI</v>
          </cell>
          <cell r="D121" t="str">
            <v/>
          </cell>
          <cell r="E121">
            <v>0</v>
          </cell>
          <cell r="F121">
            <v>0</v>
          </cell>
          <cell r="G121">
            <v>0</v>
          </cell>
          <cell r="H121">
            <v>0</v>
          </cell>
          <cell r="I121">
            <v>2.3580383666910998</v>
          </cell>
          <cell r="J121">
            <v>2.8825971819995</v>
          </cell>
          <cell r="K121" t="str">
            <v/>
          </cell>
          <cell r="L121">
            <v>2.8212834482080003</v>
          </cell>
          <cell r="M121">
            <v>2.8527099800000002</v>
          </cell>
          <cell r="N121">
            <v>2.8527099800000002</v>
          </cell>
          <cell r="O121">
            <v>2.8527099800000002</v>
          </cell>
          <cell r="P121" t="str">
            <v/>
          </cell>
          <cell r="Q121">
            <v>2.8527099800000002</v>
          </cell>
        </row>
        <row r="122">
          <cell r="C122" t="str">
            <v>Sielox</v>
          </cell>
          <cell r="D122" t="str">
            <v/>
          </cell>
          <cell r="E122" t="str">
            <v/>
          </cell>
          <cell r="F122" t="str">
            <v/>
          </cell>
          <cell r="G122" t="str">
            <v/>
          </cell>
          <cell r="H122" t="str">
            <v/>
          </cell>
          <cell r="I122" t="str">
            <v/>
          </cell>
          <cell r="J122">
            <v>1.1854005707919999</v>
          </cell>
          <cell r="K122" t="str">
            <v/>
          </cell>
          <cell r="L122">
            <v>1.7830020561600002</v>
          </cell>
          <cell r="M122">
            <v>1.6379999999999999</v>
          </cell>
          <cell r="N122">
            <v>2.2000000000000002</v>
          </cell>
          <cell r="O122">
            <v>2.2000000000000002</v>
          </cell>
          <cell r="P122" t="str">
            <v/>
          </cell>
          <cell r="Q122">
            <v>2</v>
          </cell>
        </row>
        <row r="123">
          <cell r="C123" t="str">
            <v>Precision</v>
          </cell>
          <cell r="D123" t="str">
            <v/>
          </cell>
          <cell r="E123" t="str">
            <v/>
          </cell>
          <cell r="F123" t="str">
            <v/>
          </cell>
          <cell r="G123" t="str">
            <v/>
          </cell>
          <cell r="H123" t="str">
            <v/>
          </cell>
          <cell r="I123" t="str">
            <v/>
          </cell>
          <cell r="J123">
            <v>0.9533028899999999</v>
          </cell>
          <cell r="K123" t="str">
            <v/>
          </cell>
          <cell r="L123">
            <v>1.03472545</v>
          </cell>
          <cell r="M123">
            <v>1.03472545</v>
          </cell>
          <cell r="N123">
            <v>1.03472545</v>
          </cell>
          <cell r="O123">
            <v>1.03472545</v>
          </cell>
          <cell r="P123" t="str">
            <v/>
          </cell>
          <cell r="Q123">
            <v>1.03472545</v>
          </cell>
        </row>
        <row r="124">
          <cell r="C124" t="str">
            <v/>
          </cell>
          <cell r="D124" t="str">
            <v/>
          </cell>
          <cell r="E124">
            <v>0</v>
          </cell>
          <cell r="F124">
            <v>0</v>
          </cell>
          <cell r="G124">
            <v>0</v>
          </cell>
          <cell r="H124">
            <v>5.3955719999999996</v>
          </cell>
          <cell r="I124">
            <v>5.9675109266910997</v>
          </cell>
          <cell r="J124">
            <v>9.5567013327914996</v>
          </cell>
          <cell r="K124" t="str">
            <v/>
          </cell>
          <cell r="L124">
            <v>9.9256500943680006</v>
          </cell>
          <cell r="M124">
            <v>8.9254354300000003</v>
          </cell>
          <cell r="N124">
            <v>10.087435429999999</v>
          </cell>
          <cell r="O124">
            <v>10.087435429999999</v>
          </cell>
          <cell r="P124" t="str">
            <v/>
          </cell>
          <cell r="Q124">
            <v>10.187435430000001</v>
          </cell>
        </row>
        <row r="125">
          <cell r="C125" t="str">
            <v/>
          </cell>
          <cell r="D125" t="str">
            <v/>
          </cell>
          <cell r="E125" t="str">
            <v/>
          </cell>
          <cell r="F125" t="str">
            <v/>
          </cell>
          <cell r="G125" t="str">
            <v/>
          </cell>
          <cell r="H125" t="str">
            <v/>
          </cell>
          <cell r="I125" t="str">
            <v/>
          </cell>
          <cell r="J125" t="str">
            <v/>
          </cell>
          <cell r="K125" t="str">
            <v/>
          </cell>
          <cell r="L125" t="str">
            <v/>
          </cell>
          <cell r="M125" t="str">
            <v/>
          </cell>
          <cell r="N125" t="str">
            <v/>
          </cell>
          <cell r="O125" t="str">
            <v/>
          </cell>
          <cell r="P125" t="str">
            <v/>
          </cell>
          <cell r="Q125" t="str">
            <v/>
          </cell>
        </row>
        <row r="126">
          <cell r="C126">
            <v>1000</v>
          </cell>
          <cell r="D126" t="str">
            <v/>
          </cell>
          <cell r="E126">
            <v>261.26426065869299</v>
          </cell>
          <cell r="F126">
            <v>268.52833444659899</v>
          </cell>
          <cell r="G126">
            <v>273.96951313540598</v>
          </cell>
          <cell r="H126">
            <v>300.35451314999796</v>
          </cell>
          <cell r="I126">
            <v>289.07947062384915</v>
          </cell>
          <cell r="J126">
            <v>308.44792982926481</v>
          </cell>
          <cell r="K126" t="str">
            <v/>
          </cell>
          <cell r="L126">
            <v>311.59309333233227</v>
          </cell>
          <cell r="M126">
            <v>295.61138772391183</v>
          </cell>
          <cell r="N126">
            <v>300.55182954999998</v>
          </cell>
          <cell r="O126">
            <v>300.55182954999998</v>
          </cell>
          <cell r="P126" t="str">
            <v/>
          </cell>
          <cell r="Q126">
            <v>315.26351877899998</v>
          </cell>
        </row>
        <row r="127">
          <cell r="C127" t="str">
            <v/>
          </cell>
          <cell r="D127" t="str">
            <v/>
          </cell>
          <cell r="E127" t="str">
            <v/>
          </cell>
          <cell r="F127" t="str">
            <v/>
          </cell>
          <cell r="G127" t="str">
            <v/>
          </cell>
          <cell r="H127" t="str">
            <v/>
          </cell>
          <cell r="I127" t="str">
            <v/>
          </cell>
          <cell r="J127" t="str">
            <v/>
          </cell>
          <cell r="K127" t="str">
            <v/>
          </cell>
          <cell r="L127">
            <v>-9.6633812063373625E-13</v>
          </cell>
          <cell r="M127">
            <v>0</v>
          </cell>
          <cell r="N127">
            <v>0</v>
          </cell>
          <cell r="O127">
            <v>0</v>
          </cell>
          <cell r="P127" t="str">
            <v/>
          </cell>
          <cell r="Q127">
            <v>0</v>
          </cell>
        </row>
        <row r="128">
          <cell r="C128" t="str">
            <v/>
          </cell>
          <cell r="D128" t="str">
            <v/>
          </cell>
          <cell r="E128" t="str">
            <v/>
          </cell>
          <cell r="F128" t="str">
            <v/>
          </cell>
          <cell r="G128" t="str">
            <v/>
          </cell>
          <cell r="H128" t="str">
            <v/>
          </cell>
          <cell r="I128" t="str">
            <v/>
          </cell>
          <cell r="J128" t="str">
            <v/>
          </cell>
          <cell r="K128" t="str">
            <v/>
          </cell>
          <cell r="L128" t="str">
            <v/>
          </cell>
          <cell r="M128" t="str">
            <v/>
          </cell>
          <cell r="N128" t="str">
            <v/>
          </cell>
          <cell r="O128" t="str">
            <v/>
          </cell>
          <cell r="P128" t="str">
            <v/>
          </cell>
          <cell r="Q128" t="str">
            <v/>
          </cell>
        </row>
        <row r="129">
          <cell r="C129" t="str">
            <v>CoreEuropeWOHD</v>
          </cell>
          <cell r="D129" t="str">
            <v/>
          </cell>
          <cell r="E129">
            <v>36.523460641950003</v>
          </cell>
          <cell r="F129">
            <v>34.070293189809</v>
          </cell>
          <cell r="G129">
            <v>32.882063661657</v>
          </cell>
          <cell r="H129">
            <v>38.325137250873993</v>
          </cell>
          <cell r="I129">
            <v>34.151177932258001</v>
          </cell>
          <cell r="J129">
            <v>31.863838852164601</v>
          </cell>
          <cell r="K129" t="str">
            <v/>
          </cell>
          <cell r="L129">
            <v>31.062588107340002</v>
          </cell>
          <cell r="M129">
            <v>32.490224095729999</v>
          </cell>
          <cell r="N129">
            <v>30.971053591369998</v>
          </cell>
          <cell r="O129">
            <v>30.971053591369998</v>
          </cell>
          <cell r="P129" t="str">
            <v/>
          </cell>
          <cell r="Q129">
            <v>33.948655466999995</v>
          </cell>
        </row>
        <row r="130">
          <cell r="C130" t="str">
            <v>APSales</v>
          </cell>
          <cell r="D130" t="str">
            <v/>
          </cell>
          <cell r="E130">
            <v>5.1272188961960001</v>
          </cell>
          <cell r="F130">
            <v>4.2778005766540002</v>
          </cell>
          <cell r="G130">
            <v>4.4016012498899997</v>
          </cell>
          <cell r="H130">
            <v>5.0327808193479999</v>
          </cell>
          <cell r="I130">
            <v>4.4531067148410006</v>
          </cell>
          <cell r="J130">
            <v>5.3613485587947993</v>
          </cell>
          <cell r="K130" t="str">
            <v/>
          </cell>
          <cell r="L130">
            <v>4.6480263678379998</v>
          </cell>
          <cell r="M130">
            <v>4.1174340000000003</v>
          </cell>
          <cell r="N130">
            <v>4.1779999999999999</v>
          </cell>
          <cell r="O130">
            <v>4.1779999999999999</v>
          </cell>
          <cell r="P130" t="str">
            <v/>
          </cell>
          <cell r="Q130">
            <v>4</v>
          </cell>
        </row>
        <row r="133">
          <cell r="C133" t="str">
            <v>Tools</v>
          </cell>
          <cell r="D133" t="str">
            <v/>
          </cell>
          <cell r="E133">
            <v>177.31768086466499</v>
          </cell>
          <cell r="F133">
            <v>184.29655123795399</v>
          </cell>
          <cell r="G133">
            <v>194.34022051929097</v>
          </cell>
          <cell r="H133">
            <v>176.85443178922705</v>
          </cell>
          <cell r="I133">
            <v>182.66433634560946</v>
          </cell>
          <cell r="J133">
            <v>182.72328884056662</v>
          </cell>
          <cell r="K133" t="str">
            <v/>
          </cell>
          <cell r="L133">
            <v>170.88762958539334</v>
          </cell>
          <cell r="M133">
            <v>182.60000000000002</v>
          </cell>
          <cell r="N133">
            <v>182.60000000000002</v>
          </cell>
          <cell r="O133">
            <v>182.60000000000002</v>
          </cell>
          <cell r="P133" t="str">
            <v/>
          </cell>
          <cell r="Q133">
            <v>167</v>
          </cell>
        </row>
        <row r="134">
          <cell r="C134" t="str">
            <v>Zag</v>
          </cell>
          <cell r="D134" t="str">
            <v/>
          </cell>
          <cell r="E134">
            <v>31.43104277238</v>
          </cell>
          <cell r="F134">
            <v>20.561200046749995</v>
          </cell>
          <cell r="G134">
            <v>21.371980562159997</v>
          </cell>
          <cell r="H134">
            <v>19.193970023979993</v>
          </cell>
          <cell r="I134">
            <v>27.286723578010005</v>
          </cell>
          <cell r="J134">
            <v>19.813126222893001</v>
          </cell>
          <cell r="K134" t="str">
            <v/>
          </cell>
          <cell r="L134">
            <v>21.055666619493994</v>
          </cell>
          <cell r="M134">
            <v>17.441099999999995</v>
          </cell>
          <cell r="N134">
            <v>18.0779</v>
          </cell>
          <cell r="O134">
            <v>18.0779</v>
          </cell>
          <cell r="P134" t="str">
            <v/>
          </cell>
          <cell r="Q134">
            <v>20.800000000000004</v>
          </cell>
        </row>
        <row r="135">
          <cell r="C135" t="str">
            <v>Hardware</v>
          </cell>
          <cell r="D135" t="str">
            <v/>
          </cell>
          <cell r="E135">
            <v>28.3980268215</v>
          </cell>
          <cell r="F135">
            <v>26.416823870350008</v>
          </cell>
          <cell r="G135">
            <v>25.132223427800003</v>
          </cell>
          <cell r="H135">
            <v>20.693252442299993</v>
          </cell>
          <cell r="I135">
            <v>22.429011112483998</v>
          </cell>
          <cell r="J135">
            <v>20.29967735348329</v>
          </cell>
          <cell r="K135" t="str">
            <v/>
          </cell>
          <cell r="L135">
            <v>19.180402506885802</v>
          </cell>
          <cell r="M135">
            <v>19.799999999999997</v>
          </cell>
          <cell r="N135">
            <v>18.2</v>
          </cell>
          <cell r="O135">
            <v>18.2</v>
          </cell>
          <cell r="P135" t="str">
            <v/>
          </cell>
          <cell r="Q135">
            <v>15.399999999999999</v>
          </cell>
        </row>
        <row r="136">
          <cell r="C136" t="str">
            <v>SEC</v>
          </cell>
          <cell r="D136" t="str">
            <v/>
          </cell>
          <cell r="E136">
            <v>4.0490369999999993</v>
          </cell>
          <cell r="F136">
            <v>3.276408</v>
          </cell>
          <cell r="G136">
            <v>3.3836970000000002</v>
          </cell>
          <cell r="H136">
            <v>3.6209000000000002</v>
          </cell>
          <cell r="I136">
            <v>4.2301412999999997</v>
          </cell>
          <cell r="J136">
            <v>3.5504596800000003</v>
          </cell>
          <cell r="K136" t="str">
            <v/>
          </cell>
          <cell r="L136">
            <v>3.3765638899999999</v>
          </cell>
          <cell r="M136">
            <v>3.7796238000000004</v>
          </cell>
          <cell r="N136">
            <v>3.7</v>
          </cell>
          <cell r="O136">
            <v>3.7</v>
          </cell>
          <cell r="P136" t="str">
            <v/>
          </cell>
          <cell r="Q136">
            <v>3.0000000000000004</v>
          </cell>
        </row>
        <row r="137">
          <cell r="C137" t="str">
            <v>MechanicConsumer</v>
          </cell>
          <cell r="D137" t="str">
            <v/>
          </cell>
          <cell r="E137">
            <v>34.151762459606999</v>
          </cell>
          <cell r="F137">
            <v>27.504384974873005</v>
          </cell>
          <cell r="G137">
            <v>35.777954944949997</v>
          </cell>
          <cell r="H137">
            <v>31.929733760615999</v>
          </cell>
          <cell r="I137">
            <v>41.019531247649979</v>
          </cell>
          <cell r="J137">
            <v>44.617497277829713</v>
          </cell>
          <cell r="K137" t="str">
            <v/>
          </cell>
          <cell r="L137">
            <v>44.834969987084108</v>
          </cell>
          <cell r="M137">
            <v>41.800000000000004</v>
          </cell>
          <cell r="N137">
            <v>41.799813416000013</v>
          </cell>
          <cell r="O137">
            <v>41.799813416000013</v>
          </cell>
          <cell r="P137" t="str">
            <v/>
          </cell>
          <cell r="Q137">
            <v>35.249667312730004</v>
          </cell>
        </row>
        <row r="138">
          <cell r="C138" t="str">
            <v>Assembly</v>
          </cell>
          <cell r="D138" t="str">
            <v/>
          </cell>
          <cell r="E138">
            <v>16.350677896200001</v>
          </cell>
          <cell r="F138">
            <v>17.418457466700001</v>
          </cell>
          <cell r="G138">
            <v>20.5586761729</v>
          </cell>
          <cell r="H138">
            <v>24.2019961773</v>
          </cell>
          <cell r="I138">
            <v>21.948546585800003</v>
          </cell>
          <cell r="J138">
            <v>19.562988582282006</v>
          </cell>
          <cell r="K138" t="str">
            <v/>
          </cell>
          <cell r="L138">
            <v>19.721877974400002</v>
          </cell>
          <cell r="M138">
            <v>19.903397964400007</v>
          </cell>
          <cell r="N138">
            <v>19.311</v>
          </cell>
          <cell r="O138">
            <v>19.311</v>
          </cell>
          <cell r="P138" t="str">
            <v/>
          </cell>
          <cell r="Q138">
            <v>17.829000000000001</v>
          </cell>
        </row>
        <row r="139">
          <cell r="C139" t="str">
            <v>Hydraulic</v>
          </cell>
          <cell r="D139" t="str">
            <v/>
          </cell>
          <cell r="E139">
            <v>20.497524000000002</v>
          </cell>
          <cell r="F139">
            <v>22.117802000000001</v>
          </cell>
          <cell r="G139">
            <v>22.531328000000002</v>
          </cell>
          <cell r="H139">
            <v>24.027608999999998</v>
          </cell>
          <cell r="I139">
            <v>25.334565000000001</v>
          </cell>
          <cell r="J139">
            <v>27.459425</v>
          </cell>
          <cell r="K139" t="str">
            <v/>
          </cell>
          <cell r="L139">
            <v>25.652683000000003</v>
          </cell>
          <cell r="M139">
            <v>28.767999999999997</v>
          </cell>
          <cell r="N139">
            <v>25.228999999999996</v>
          </cell>
          <cell r="O139">
            <v>25.228999999999996</v>
          </cell>
          <cell r="P139" t="str">
            <v/>
          </cell>
          <cell r="Q139">
            <v>21.667999999999999</v>
          </cell>
        </row>
        <row r="140">
          <cell r="C140" t="str">
            <v>Proto</v>
          </cell>
          <cell r="D140" t="str">
            <v/>
          </cell>
          <cell r="E140">
            <v>35.371176279999993</v>
          </cell>
          <cell r="F140">
            <v>47.739832110000002</v>
          </cell>
          <cell r="G140">
            <v>51.836099279999999</v>
          </cell>
          <cell r="H140">
            <v>49.692572484999992</v>
          </cell>
          <cell r="I140">
            <v>48.578240435999994</v>
          </cell>
          <cell r="J140">
            <v>45.969919750000024</v>
          </cell>
          <cell r="K140" t="str">
            <v/>
          </cell>
          <cell r="L140">
            <v>46.398924273999988</v>
          </cell>
          <cell r="M140">
            <v>46.62382876999996</v>
          </cell>
          <cell r="N140">
            <v>46.881872000000001</v>
          </cell>
          <cell r="O140">
            <v>46.881872000000001</v>
          </cell>
          <cell r="P140" t="str">
            <v/>
          </cell>
          <cell r="Q140">
            <v>45.709126999999995</v>
          </cell>
        </row>
        <row r="141">
          <cell r="C141" t="str">
            <v>Storage</v>
          </cell>
          <cell r="D141" t="str">
            <v/>
          </cell>
          <cell r="E141">
            <v>7.6409090000000006</v>
          </cell>
          <cell r="F141">
            <v>8.1031449999999996</v>
          </cell>
          <cell r="G141">
            <v>6.5008330000000001</v>
          </cell>
          <cell r="H141">
            <v>7.1868939999999988</v>
          </cell>
          <cell r="I141">
            <v>6.4028824200000019</v>
          </cell>
          <cell r="J141">
            <v>6.6547975000000008</v>
          </cell>
          <cell r="K141" t="str">
            <v/>
          </cell>
          <cell r="L141">
            <v>5.9570178399999998</v>
          </cell>
          <cell r="M141">
            <v>6.2500000000000009</v>
          </cell>
          <cell r="N141">
            <v>6.5500000000000007</v>
          </cell>
          <cell r="O141">
            <v>6.5500000000000007</v>
          </cell>
          <cell r="P141" t="str">
            <v/>
          </cell>
          <cell r="Q141">
            <v>6</v>
          </cell>
        </row>
        <row r="142">
          <cell r="C142" t="str">
            <v>Mac</v>
          </cell>
          <cell r="D142" t="str">
            <v/>
          </cell>
          <cell r="E142">
            <v>55.249763963784005</v>
          </cell>
          <cell r="F142">
            <v>50.600638642698001</v>
          </cell>
          <cell r="G142">
            <v>53.181369837036002</v>
          </cell>
          <cell r="H142">
            <v>58.609856547997978</v>
          </cell>
          <cell r="I142">
            <v>56.693354785719208</v>
          </cell>
          <cell r="J142">
            <v>56.995084858925786</v>
          </cell>
          <cell r="K142" t="str">
            <v/>
          </cell>
          <cell r="L142">
            <v>52.684442265575001</v>
          </cell>
          <cell r="M142">
            <v>52.709000000000003</v>
          </cell>
          <cell r="N142">
            <v>55.699999999999996</v>
          </cell>
          <cell r="O142">
            <v>55.699999999999996</v>
          </cell>
          <cell r="P142" t="str">
            <v/>
          </cell>
          <cell r="Q142">
            <v>53.599999999999994</v>
          </cell>
        </row>
        <row r="143">
          <cell r="C143" t="str">
            <v>Specialty</v>
          </cell>
          <cell r="D143" t="str">
            <v/>
          </cell>
          <cell r="E143">
            <v>12.122035999999998</v>
          </cell>
          <cell r="F143">
            <v>11.528465000000001</v>
          </cell>
          <cell r="G143">
            <v>12.074501</v>
          </cell>
          <cell r="H143">
            <v>10.953423000000001</v>
          </cell>
          <cell r="I143">
            <v>12.560653439999999</v>
          </cell>
          <cell r="J143">
            <v>13.605948409999998</v>
          </cell>
          <cell r="K143" t="str">
            <v/>
          </cell>
          <cell r="L143">
            <v>12.412347410000002</v>
          </cell>
          <cell r="M143">
            <v>13.415000000000003</v>
          </cell>
          <cell r="N143">
            <v>14.100000000000001</v>
          </cell>
          <cell r="O143">
            <v>14.100000000000001</v>
          </cell>
          <cell r="P143" t="str">
            <v/>
          </cell>
          <cell r="Q143">
            <v>12.417999999999999</v>
          </cell>
        </row>
        <row r="144">
          <cell r="C144" t="str">
            <v>Fastening</v>
          </cell>
          <cell r="D144" t="str">
            <v/>
          </cell>
          <cell r="E144">
            <v>127.42591637711304</v>
          </cell>
          <cell r="F144">
            <v>123.77271914717198</v>
          </cell>
          <cell r="G144">
            <v>135.48383766334499</v>
          </cell>
          <cell r="H144">
            <v>130.42798759389007</v>
          </cell>
          <cell r="I144">
            <v>152.60873455844487</v>
          </cell>
          <cell r="J144">
            <v>148.28717078150328</v>
          </cell>
          <cell r="K144" t="str">
            <v/>
          </cell>
          <cell r="L144">
            <v>144.09319836660575</v>
          </cell>
          <cell r="M144">
            <v>147.43161140370196</v>
          </cell>
          <cell r="N144">
            <v>142</v>
          </cell>
          <cell r="O144">
            <v>142</v>
          </cell>
          <cell r="P144" t="str">
            <v/>
          </cell>
          <cell r="Q144">
            <v>129.375</v>
          </cell>
        </row>
        <row r="145">
          <cell r="C145" t="str">
            <v>CST</v>
          </cell>
          <cell r="D145" t="str">
            <v/>
          </cell>
          <cell r="E145">
            <v>21.612067701699999</v>
          </cell>
          <cell r="F145">
            <v>18.815707099100003</v>
          </cell>
          <cell r="G145">
            <v>18.324381112599998</v>
          </cell>
          <cell r="H145">
            <v>19.646565778199999</v>
          </cell>
          <cell r="I145">
            <v>23.644725471579999</v>
          </cell>
          <cell r="J145">
            <v>26.379769900190997</v>
          </cell>
          <cell r="K145" t="str">
            <v/>
          </cell>
          <cell r="L145">
            <v>25.899586976209996</v>
          </cell>
          <cell r="M145">
            <v>25</v>
          </cell>
          <cell r="N145">
            <v>23.9</v>
          </cell>
          <cell r="O145">
            <v>23.9</v>
          </cell>
          <cell r="P145" t="str">
            <v/>
          </cell>
          <cell r="Q145">
            <v>25.2</v>
          </cell>
        </row>
        <row r="146">
          <cell r="C146" t="str">
            <v>Access</v>
          </cell>
          <cell r="D146" t="str">
            <v/>
          </cell>
          <cell r="E146">
            <v>53.800752776600021</v>
          </cell>
          <cell r="F146">
            <v>53.599600544899992</v>
          </cell>
          <cell r="G146">
            <v>49.569783088000015</v>
          </cell>
          <cell r="H146">
            <v>52.979654521799993</v>
          </cell>
          <cell r="I146">
            <v>51.001240223785601</v>
          </cell>
          <cell r="J146">
            <v>51.074921916359592</v>
          </cell>
          <cell r="K146" t="str">
            <v/>
          </cell>
          <cell r="L146">
            <v>48.190896035983982</v>
          </cell>
          <cell r="M146">
            <v>48.7</v>
          </cell>
          <cell r="N146">
            <v>48.1</v>
          </cell>
          <cell r="O146">
            <v>48.1</v>
          </cell>
          <cell r="P146" t="str">
            <v/>
          </cell>
          <cell r="Q146">
            <v>45.5</v>
          </cell>
        </row>
        <row r="147">
          <cell r="C147" t="str">
            <v>CommHdweTotal</v>
          </cell>
          <cell r="D147" t="str">
            <v/>
          </cell>
          <cell r="E147">
            <v>6.2403444899</v>
          </cell>
          <cell r="F147">
            <v>6.4167857772499994</v>
          </cell>
          <cell r="G147">
            <v>2.8891775351999995</v>
          </cell>
          <cell r="H147">
            <v>3.0238814309499999</v>
          </cell>
          <cell r="I147">
            <v>3.5613903141104006</v>
          </cell>
          <cell r="J147">
            <v>3.3290851481573998</v>
          </cell>
          <cell r="K147" t="str">
            <v/>
          </cell>
          <cell r="L147">
            <v>3.0186428474040001</v>
          </cell>
          <cell r="M147">
            <v>5.0999999999999996</v>
          </cell>
          <cell r="N147">
            <v>5.3900000000000006</v>
          </cell>
          <cell r="O147">
            <v>5.3900000000000006</v>
          </cell>
          <cell r="P147" t="str">
            <v/>
          </cell>
          <cell r="Q147">
            <v>5.3000000000000007</v>
          </cell>
        </row>
        <row r="148">
          <cell r="C148" t="str">
            <v>STI</v>
          </cell>
          <cell r="D148" t="str">
            <v/>
          </cell>
          <cell r="E148">
            <v>4.0619910000000008</v>
          </cell>
          <cell r="F148">
            <v>4.7975570000000003</v>
          </cell>
          <cell r="G148">
            <v>5.0881999999999996</v>
          </cell>
          <cell r="H148">
            <v>5.2979150000000006</v>
          </cell>
          <cell r="I148">
            <v>5.2004067600000008</v>
          </cell>
          <cell r="J148">
            <v>5.8596675499999993</v>
          </cell>
          <cell r="K148" t="str">
            <v/>
          </cell>
          <cell r="L148">
            <v>5.7533960199999994</v>
          </cell>
          <cell r="M148">
            <v>5.5577233200000009</v>
          </cell>
          <cell r="N148">
            <v>6.4269999999999996</v>
          </cell>
          <cell r="O148">
            <v>6.4269999999999996</v>
          </cell>
          <cell r="P148" t="str">
            <v/>
          </cell>
          <cell r="Q148">
            <v>6.0380000000000003</v>
          </cell>
        </row>
        <row r="149">
          <cell r="C149" t="str">
            <v>Best</v>
          </cell>
          <cell r="D149" t="str">
            <v/>
          </cell>
          <cell r="E149">
            <v>45.156451549600007</v>
          </cell>
          <cell r="F149">
            <v>47.030677987599987</v>
          </cell>
          <cell r="G149">
            <v>48.618626513599992</v>
          </cell>
          <cell r="H149">
            <v>46.017907042249995</v>
          </cell>
          <cell r="I149">
            <v>48.765044136070394</v>
          </cell>
          <cell r="J149">
            <v>51.28643948054961</v>
          </cell>
          <cell r="K149" t="str">
            <v/>
          </cell>
          <cell r="L149">
            <v>46.428834415202388</v>
          </cell>
          <cell r="M149">
            <v>46.7</v>
          </cell>
          <cell r="N149">
            <v>49.8</v>
          </cell>
          <cell r="O149">
            <v>49.8</v>
          </cell>
          <cell r="P149" t="str">
            <v/>
          </cell>
          <cell r="Q149">
            <v>49.8</v>
          </cell>
        </row>
        <row r="150">
          <cell r="C150" t="str">
            <v>FriscoBay</v>
          </cell>
          <cell r="D150" t="str">
            <v/>
          </cell>
          <cell r="E150">
            <v>10.195434516999999</v>
          </cell>
          <cell r="F150">
            <v>8.5788090397499985</v>
          </cell>
          <cell r="G150">
            <v>10.204400611999997</v>
          </cell>
          <cell r="H150">
            <v>12.963502989749998</v>
          </cell>
          <cell r="I150">
            <v>12.9427939934096</v>
          </cell>
          <cell r="J150">
            <v>13.783074570988799</v>
          </cell>
          <cell r="K150" t="str">
            <v/>
          </cell>
          <cell r="L150">
            <v>13.422833338238402</v>
          </cell>
          <cell r="M150">
            <v>12.85384616</v>
          </cell>
          <cell r="N150">
            <v>11.41670588</v>
          </cell>
          <cell r="O150">
            <v>11.41670588</v>
          </cell>
          <cell r="P150" t="str">
            <v/>
          </cell>
          <cell r="Q150">
            <v>11.416706000000001</v>
          </cell>
        </row>
        <row r="151">
          <cell r="C151" t="str">
            <v>Blick</v>
          </cell>
          <cell r="D151" t="str">
            <v/>
          </cell>
          <cell r="E151">
            <v>41.194914991290005</v>
          </cell>
          <cell r="F151">
            <v>38.429014631819996</v>
          </cell>
          <cell r="G151">
            <v>38.315702467119998</v>
          </cell>
          <cell r="H151">
            <v>21.316729561899997</v>
          </cell>
          <cell r="I151">
            <v>27.951447989538003</v>
          </cell>
          <cell r="J151">
            <v>23.064925867272194</v>
          </cell>
          <cell r="K151" t="str">
            <v/>
          </cell>
          <cell r="L151">
            <v>20.803822629568</v>
          </cell>
          <cell r="M151">
            <v>22.8</v>
          </cell>
          <cell r="N151">
            <v>22.8</v>
          </cell>
          <cell r="O151">
            <v>22.8</v>
          </cell>
          <cell r="P151" t="str">
            <v/>
          </cell>
          <cell r="Q151">
            <v>21.4</v>
          </cell>
        </row>
        <row r="152">
          <cell r="C152" t="str">
            <v/>
          </cell>
          <cell r="D152" t="str">
            <v/>
          </cell>
          <cell r="E152">
            <v>-64.010337486622177</v>
          </cell>
          <cell r="F152">
            <v>-60.936580542377754</v>
          </cell>
          <cell r="G152">
            <v>-34.754137632338939</v>
          </cell>
          <cell r="H152">
            <v>-33.748787759227127</v>
          </cell>
          <cell r="I152">
            <v>-33.869643417929808</v>
          </cell>
          <cell r="J152">
            <v>-40.264070403997948</v>
          </cell>
          <cell r="K152" t="str">
            <v/>
          </cell>
          <cell r="L152">
            <v>-38.722696239294578</v>
          </cell>
          <cell r="M152">
            <v>-35</v>
          </cell>
          <cell r="N152">
            <v>-35</v>
          </cell>
          <cell r="O152">
            <v>-35</v>
          </cell>
          <cell r="P152" t="str">
            <v/>
          </cell>
          <cell r="Q152">
            <v>-35</v>
          </cell>
        </row>
        <row r="153">
          <cell r="C153" t="str">
            <v>1000woa</v>
          </cell>
          <cell r="D153" t="str">
            <v/>
          </cell>
          <cell r="E153">
            <v>668.2571729747167</v>
          </cell>
          <cell r="F153">
            <v>660.06799903453907</v>
          </cell>
          <cell r="G153">
            <v>720.42885510366295</v>
          </cell>
          <cell r="H153">
            <v>684.88999538593396</v>
          </cell>
          <cell r="I153">
            <v>740.95412628028168</v>
          </cell>
          <cell r="J153">
            <v>724.05319828700431</v>
          </cell>
          <cell r="K153" t="str">
            <v/>
          </cell>
          <cell r="L153">
            <v>691.05103974275028</v>
          </cell>
          <cell r="M153">
            <v>712.23313141810172</v>
          </cell>
          <cell r="N153">
            <v>706.98329129600006</v>
          </cell>
          <cell r="O153">
            <v>706.98329129600006</v>
          </cell>
          <cell r="P153" t="str">
            <v/>
          </cell>
          <cell r="Q153">
            <v>657.70350031272994</v>
          </cell>
        </row>
        <row r="154">
          <cell r="C154" t="str">
            <v/>
          </cell>
          <cell r="D154" t="str">
            <v/>
          </cell>
          <cell r="E154" t="str">
            <v/>
          </cell>
          <cell r="F154" t="str">
            <v/>
          </cell>
          <cell r="G154" t="str">
            <v/>
          </cell>
          <cell r="H154" t="str">
            <v/>
          </cell>
          <cell r="I154" t="str">
            <v/>
          </cell>
          <cell r="J154" t="str">
            <v/>
          </cell>
          <cell r="K154" t="str">
            <v/>
          </cell>
          <cell r="L154" t="str">
            <v/>
          </cell>
          <cell r="M154" t="str">
            <v/>
          </cell>
          <cell r="N154" t="str">
            <v/>
          </cell>
          <cell r="O154" t="str">
            <v/>
          </cell>
          <cell r="P154" t="str">
            <v/>
          </cell>
          <cell r="Q154" t="str">
            <v/>
          </cell>
        </row>
        <row r="155">
          <cell r="C155" t="str">
            <v>ISRSolutions</v>
          </cell>
          <cell r="D155" t="str">
            <v/>
          </cell>
          <cell r="E155">
            <v>0</v>
          </cell>
          <cell r="F155">
            <v>0</v>
          </cell>
          <cell r="G155">
            <v>0</v>
          </cell>
          <cell r="H155">
            <v>10.125484</v>
          </cell>
          <cell r="I155">
            <v>12.541421019999998</v>
          </cell>
          <cell r="J155">
            <v>12.688774770000002</v>
          </cell>
          <cell r="K155" t="str">
            <v/>
          </cell>
          <cell r="L155">
            <v>13.898803040000001</v>
          </cell>
          <cell r="M155">
            <v>15.700000000000001</v>
          </cell>
          <cell r="N155">
            <v>14.2</v>
          </cell>
          <cell r="O155">
            <v>14.2</v>
          </cell>
          <cell r="P155" t="str">
            <v/>
          </cell>
          <cell r="Q155">
            <v>12.2</v>
          </cell>
        </row>
        <row r="156">
          <cell r="C156" t="str">
            <v>SGI</v>
          </cell>
          <cell r="D156" t="str">
            <v/>
          </cell>
          <cell r="E156">
            <v>0</v>
          </cell>
          <cell r="F156">
            <v>0</v>
          </cell>
          <cell r="G156">
            <v>0</v>
          </cell>
          <cell r="H156">
            <v>0</v>
          </cell>
          <cell r="I156">
            <v>10.403268990954501</v>
          </cell>
          <cell r="J156">
            <v>10.520829097479499</v>
          </cell>
          <cell r="K156" t="str">
            <v/>
          </cell>
          <cell r="L156">
            <v>10.227353806467999</v>
          </cell>
          <cell r="M156">
            <v>10.30415107</v>
          </cell>
          <cell r="N156">
            <v>10.381731929999999</v>
          </cell>
          <cell r="O156">
            <v>10.381731929999999</v>
          </cell>
          <cell r="P156" t="str">
            <v/>
          </cell>
          <cell r="Q156">
            <v>9.9141510699999991</v>
          </cell>
        </row>
        <row r="157">
          <cell r="C157" t="str">
            <v>Sielox</v>
          </cell>
          <cell r="D157" t="str">
            <v/>
          </cell>
          <cell r="E157">
            <v>0</v>
          </cell>
          <cell r="F157">
            <v>0</v>
          </cell>
          <cell r="G157">
            <v>0</v>
          </cell>
          <cell r="H157">
            <v>0</v>
          </cell>
          <cell r="I157">
            <v>0</v>
          </cell>
          <cell r="J157">
            <v>1.935975916991</v>
          </cell>
          <cell r="K157" t="str">
            <v/>
          </cell>
          <cell r="L157">
            <v>1.8063426194112002</v>
          </cell>
          <cell r="M157">
            <v>2.2370000000000001</v>
          </cell>
          <cell r="N157">
            <v>1.7000000000000002</v>
          </cell>
          <cell r="O157">
            <v>1.7000000000000002</v>
          </cell>
          <cell r="P157" t="str">
            <v/>
          </cell>
          <cell r="Q157">
            <v>1.4499999999999997</v>
          </cell>
        </row>
        <row r="158">
          <cell r="C158" t="str">
            <v>Precision</v>
          </cell>
          <cell r="D158" t="str">
            <v/>
          </cell>
          <cell r="E158">
            <v>0</v>
          </cell>
          <cell r="F158">
            <v>0</v>
          </cell>
          <cell r="G158">
            <v>0</v>
          </cell>
          <cell r="H158">
            <v>0</v>
          </cell>
          <cell r="I158">
            <v>0</v>
          </cell>
          <cell r="J158">
            <v>7.5881728700000011</v>
          </cell>
          <cell r="K158" t="str">
            <v/>
          </cell>
          <cell r="L158">
            <v>7.3835964700000005</v>
          </cell>
          <cell r="M158">
            <v>7.3835964700000005</v>
          </cell>
          <cell r="N158">
            <v>7.3835964700000005</v>
          </cell>
          <cell r="O158">
            <v>7.3835964700000005</v>
          </cell>
          <cell r="P158" t="str">
            <v/>
          </cell>
          <cell r="Q158">
            <v>7.3835964700000005</v>
          </cell>
        </row>
        <row r="159">
          <cell r="C159" t="str">
            <v/>
          </cell>
          <cell r="D159" t="str">
            <v/>
          </cell>
          <cell r="E159">
            <v>0</v>
          </cell>
          <cell r="F159">
            <v>0</v>
          </cell>
          <cell r="G159">
            <v>0</v>
          </cell>
          <cell r="H159">
            <v>10.125484</v>
          </cell>
          <cell r="I159">
            <v>22.944690010954499</v>
          </cell>
          <cell r="J159">
            <v>32.733752654470507</v>
          </cell>
          <cell r="K159" t="str">
            <v/>
          </cell>
          <cell r="L159">
            <v>33.316095935879204</v>
          </cell>
          <cell r="M159">
            <v>35.624747540000001</v>
          </cell>
          <cell r="N159">
            <v>33.665328399999993</v>
          </cell>
          <cell r="O159">
            <v>33.665328399999993</v>
          </cell>
          <cell r="P159" t="str">
            <v/>
          </cell>
          <cell r="Q159">
            <v>30.947747539999998</v>
          </cell>
        </row>
        <row r="160">
          <cell r="C160" t="str">
            <v/>
          </cell>
          <cell r="D160" t="str">
            <v/>
          </cell>
          <cell r="E160" t="str">
            <v/>
          </cell>
          <cell r="F160" t="str">
            <v/>
          </cell>
          <cell r="G160" t="str">
            <v/>
          </cell>
          <cell r="H160" t="str">
            <v/>
          </cell>
          <cell r="I160" t="str">
            <v/>
          </cell>
          <cell r="J160" t="str">
            <v/>
          </cell>
          <cell r="K160" t="str">
            <v/>
          </cell>
          <cell r="L160" t="str">
            <v/>
          </cell>
          <cell r="M160" t="str">
            <v/>
          </cell>
          <cell r="N160" t="str">
            <v/>
          </cell>
          <cell r="O160" t="str">
            <v/>
          </cell>
          <cell r="P160" t="str">
            <v/>
          </cell>
          <cell r="Q160" t="str">
            <v/>
          </cell>
        </row>
        <row r="161">
          <cell r="C161">
            <v>1000</v>
          </cell>
          <cell r="D161" t="str">
            <v/>
          </cell>
          <cell r="E161">
            <v>668.26005014991688</v>
          </cell>
          <cell r="F161">
            <v>660.06799903454908</v>
          </cell>
          <cell r="G161">
            <v>720.42885510366295</v>
          </cell>
          <cell r="H161">
            <v>695.01570006233385</v>
          </cell>
          <cell r="I161">
            <v>762.7837826612249</v>
          </cell>
          <cell r="J161">
            <v>756.78083859074843</v>
          </cell>
          <cell r="K161" t="str">
            <v/>
          </cell>
          <cell r="L161">
            <v>724.41557410468636</v>
          </cell>
          <cell r="M161">
            <v>747.85787895810176</v>
          </cell>
          <cell r="N161">
            <v>740.64861969600008</v>
          </cell>
          <cell r="O161">
            <v>740.84861969600013</v>
          </cell>
          <cell r="P161" t="str">
            <v/>
          </cell>
          <cell r="Q161">
            <v>688.65124785273019</v>
          </cell>
        </row>
        <row r="162">
          <cell r="C162" t="str">
            <v/>
          </cell>
          <cell r="D162" t="str">
            <v/>
          </cell>
          <cell r="E162" t="str">
            <v/>
          </cell>
          <cell r="F162" t="str">
            <v/>
          </cell>
          <cell r="G162" t="str">
            <v/>
          </cell>
          <cell r="H162" t="str">
            <v/>
          </cell>
          <cell r="I162" t="str">
            <v/>
          </cell>
          <cell r="J162" t="str">
            <v/>
          </cell>
          <cell r="K162" t="str">
            <v/>
          </cell>
          <cell r="L162">
            <v>-9.2383775154681871</v>
          </cell>
          <cell r="M162">
            <v>-9.6205964699996684</v>
          </cell>
          <cell r="N162">
            <v>-9.0835964700000886</v>
          </cell>
          <cell r="O162">
            <v>-9.2835964700001341</v>
          </cell>
          <cell r="P162" t="str">
            <v/>
          </cell>
          <cell r="Q162">
            <v>-8.8335964700002023</v>
          </cell>
        </row>
        <row r="163">
          <cell r="C163" t="str">
            <v/>
          </cell>
          <cell r="D163" t="str">
            <v/>
          </cell>
          <cell r="E163" t="str">
            <v/>
          </cell>
          <cell r="F163">
            <v>-80.780620661451053</v>
          </cell>
          <cell r="G163" t="str">
            <v/>
          </cell>
          <cell r="H163">
            <v>67.768082598891056</v>
          </cell>
          <cell r="I163">
            <v>21.935162965224777</v>
          </cell>
          <cell r="J163">
            <v>756.78083859074843</v>
          </cell>
          <cell r="K163" t="str">
            <v/>
          </cell>
          <cell r="L163" t="str">
            <v/>
          </cell>
          <cell r="M163" t="str">
            <v/>
          </cell>
          <cell r="N163" t="str">
            <v/>
          </cell>
          <cell r="O163">
            <v>45.832919633666279</v>
          </cell>
          <cell r="P163" t="str">
            <v/>
          </cell>
          <cell r="Q163" t="str">
            <v/>
          </cell>
        </row>
        <row r="164">
          <cell r="C164" t="str">
            <v>CoreEuropeWOHD</v>
          </cell>
          <cell r="D164" t="str">
            <v/>
          </cell>
          <cell r="E164">
            <v>157.19357800383096</v>
          </cell>
          <cell r="F164">
            <v>154.24942492781301</v>
          </cell>
          <cell r="G164">
            <v>152.08910980614201</v>
          </cell>
          <cell r="H164">
            <v>167.30720084865004</v>
          </cell>
          <cell r="I164">
            <v>172.65274555786596</v>
          </cell>
          <cell r="J164">
            <v>153.62318244230798</v>
          </cell>
          <cell r="K164" t="str">
            <v/>
          </cell>
          <cell r="L164">
            <v>149.86260914240995</v>
          </cell>
          <cell r="M164">
            <v>150.64243469258872</v>
          </cell>
          <cell r="N164">
            <v>148.58644067557285</v>
          </cell>
          <cell r="O164">
            <v>148.58644067557285</v>
          </cell>
          <cell r="P164" t="str">
            <v/>
          </cell>
          <cell r="Q164">
            <v>142.06440570918073</v>
          </cell>
        </row>
        <row r="165">
          <cell r="C165" t="str">
            <v>APSales</v>
          </cell>
          <cell r="D165" t="str">
            <v/>
          </cell>
          <cell r="E165">
            <v>29.291891867958</v>
          </cell>
          <cell r="F165">
            <v>29.242533711463985</v>
          </cell>
          <cell r="G165">
            <v>29.27857944550999</v>
          </cell>
          <cell r="H165">
            <v>26.439315985518</v>
          </cell>
          <cell r="I165">
            <v>28.774526330593602</v>
          </cell>
          <cell r="J165">
            <v>33.065737772998389</v>
          </cell>
          <cell r="K165" t="str">
            <v/>
          </cell>
          <cell r="L165">
            <v>27.543637693922008</v>
          </cell>
          <cell r="M165">
            <v>26.469535200000003</v>
          </cell>
          <cell r="N165">
            <v>27.321999999999999</v>
          </cell>
          <cell r="O165">
            <v>27.321999999999999</v>
          </cell>
          <cell r="P165" t="str">
            <v/>
          </cell>
          <cell r="Q165">
            <v>26</v>
          </cell>
        </row>
      </sheetData>
      <sheetData sheetId="3">
        <row r="1054">
          <cell r="C1054" t="str">
            <v>Tools</v>
          </cell>
          <cell r="D1054" t="str">
            <v/>
          </cell>
          <cell r="E1054">
            <v>31.137619242741604</v>
          </cell>
          <cell r="F1054">
            <v>29.915365050104086</v>
          </cell>
          <cell r="G1054">
            <v>32.940488313407833</v>
          </cell>
          <cell r="H1054">
            <v>35.510408007467895</v>
          </cell>
          <cell r="I1054">
            <v>30.08260058412549</v>
          </cell>
          <cell r="J1054">
            <v>32.206803910794584</v>
          </cell>
          <cell r="K1054" t="str">
            <v/>
          </cell>
          <cell r="L1054">
            <v>5.1398646442275346</v>
          </cell>
          <cell r="M1054">
            <v>10.190091414100088</v>
          </cell>
          <cell r="N1054">
            <v>20.582726287000003</v>
          </cell>
          <cell r="O1054">
            <v>35.912682345327624</v>
          </cell>
        </row>
        <row r="1055">
          <cell r="C1055" t="str">
            <v>Zag</v>
          </cell>
          <cell r="D1055" t="str">
            <v/>
          </cell>
          <cell r="E1055">
            <v>4.467326260079969</v>
          </cell>
          <cell r="F1055">
            <v>1.5063005856089182</v>
          </cell>
          <cell r="G1055">
            <v>-1.1022164438459547</v>
          </cell>
          <cell r="H1055">
            <v>0.26103783004154546</v>
          </cell>
          <cell r="I1055">
            <v>1.1617853111169112</v>
          </cell>
          <cell r="J1055">
            <v>2.2078614302985353</v>
          </cell>
          <cell r="K1055" t="str">
            <v/>
          </cell>
          <cell r="L1055">
            <v>0.28376215722630455</v>
          </cell>
          <cell r="M1055">
            <v>0.88725734211199991</v>
          </cell>
          <cell r="N1055">
            <v>1.0033233421119998</v>
          </cell>
          <cell r="O1055">
            <v>2.1743428414503043</v>
          </cell>
        </row>
        <row r="1056">
          <cell r="C1056" t="str">
            <v>Hardware</v>
          </cell>
          <cell r="D1056" t="str">
            <v/>
          </cell>
          <cell r="E1056">
            <v>5.6635362430700074</v>
          </cell>
          <cell r="F1056">
            <v>6.4776994566499884</v>
          </cell>
          <cell r="G1056">
            <v>6.0311203429989737</v>
          </cell>
          <cell r="H1056">
            <v>2.7782200415459872</v>
          </cell>
          <cell r="I1056">
            <v>5.1839982205796149</v>
          </cell>
          <cell r="J1056">
            <v>4.7011456404160574</v>
          </cell>
          <cell r="K1056" t="str">
            <v/>
          </cell>
          <cell r="L1056">
            <v>2.1435866183202807</v>
          </cell>
          <cell r="M1056">
            <v>1.3780158105599976</v>
          </cell>
          <cell r="N1056">
            <v>1.5562030332800034</v>
          </cell>
          <cell r="O1056">
            <v>5.0778054621602822</v>
          </cell>
        </row>
        <row r="1057">
          <cell r="C1057" t="str">
            <v>SEC</v>
          </cell>
          <cell r="D1057" t="str">
            <v/>
          </cell>
          <cell r="E1057">
            <v>0.374141</v>
          </cell>
          <cell r="F1057">
            <v>0.197044</v>
          </cell>
          <cell r="G1057">
            <v>0.37291999999999997</v>
          </cell>
          <cell r="H1057">
            <v>0.55595499999999998</v>
          </cell>
          <cell r="I1057">
            <v>0.27220665370048075</v>
          </cell>
          <cell r="J1057">
            <v>3.5733612204176431E-2</v>
          </cell>
          <cell r="K1057" t="str">
            <v/>
          </cell>
          <cell r="L1057">
            <v>0.1132815407194054</v>
          </cell>
          <cell r="M1057">
            <v>0.10741972146434162</v>
          </cell>
          <cell r="N1057">
            <v>4.6300000000000008E-2</v>
          </cell>
          <cell r="O1057">
            <v>0.26700126218374703</v>
          </cell>
        </row>
        <row r="1058">
          <cell r="C1058" t="str">
            <v>MechanicConsumer</v>
          </cell>
          <cell r="D1058" t="str">
            <v/>
          </cell>
          <cell r="E1058">
            <v>5.3048719271630089</v>
          </cell>
          <cell r="F1058">
            <v>6.8083961108570099</v>
          </cell>
          <cell r="G1058">
            <v>8.1693626459560313</v>
          </cell>
          <cell r="H1058">
            <v>12.078664927097169</v>
          </cell>
          <cell r="I1058">
            <v>4.5960998054581106</v>
          </cell>
          <cell r="J1058">
            <v>6.0629985149261696</v>
          </cell>
          <cell r="K1058" t="str">
            <v/>
          </cell>
          <cell r="L1058">
            <v>1.0961159956958071</v>
          </cell>
          <cell r="M1058">
            <v>1.2944798182399693</v>
          </cell>
          <cell r="N1058">
            <v>2.8218599482900428</v>
          </cell>
          <cell r="O1058">
            <v>5.2124557622258187</v>
          </cell>
        </row>
        <row r="1059">
          <cell r="C1059" t="str">
            <v>Assembly</v>
          </cell>
          <cell r="D1059" t="str">
            <v/>
          </cell>
          <cell r="E1059">
            <v>1.5888353141689993</v>
          </cell>
          <cell r="F1059">
            <v>1.8163397562680168</v>
          </cell>
          <cell r="G1059">
            <v>2.2897308393720213</v>
          </cell>
          <cell r="H1059">
            <v>2.8517461281149976</v>
          </cell>
          <cell r="I1059">
            <v>2.01223789973792</v>
          </cell>
          <cell r="J1059">
            <v>1.8424136659398511</v>
          </cell>
          <cell r="K1059" t="str">
            <v/>
          </cell>
          <cell r="L1059">
            <v>-3.3486925599886572E-2</v>
          </cell>
          <cell r="M1059">
            <v>-0.19060037122349993</v>
          </cell>
          <cell r="N1059">
            <v>0.84508653000000056</v>
          </cell>
          <cell r="O1059">
            <v>0.6209992331766141</v>
          </cell>
        </row>
        <row r="1060">
          <cell r="C1060" t="str">
            <v>Hydraulic</v>
          </cell>
          <cell r="D1060" t="str">
            <v/>
          </cell>
          <cell r="E1060">
            <v>2.3743234502419996</v>
          </cell>
          <cell r="F1060">
            <v>3.7785250520289941</v>
          </cell>
          <cell r="G1060">
            <v>2.9575393677989998</v>
          </cell>
          <cell r="H1060">
            <v>2.7704690028460233</v>
          </cell>
          <cell r="I1060">
            <v>3.8596922728314378</v>
          </cell>
          <cell r="J1060">
            <v>4.9951985803660044</v>
          </cell>
          <cell r="K1060" t="str">
            <v/>
          </cell>
          <cell r="L1060">
            <v>1.4158098220600579</v>
          </cell>
          <cell r="M1060">
            <v>1.2979999999999998</v>
          </cell>
          <cell r="N1060">
            <v>0.91999999999999993</v>
          </cell>
          <cell r="O1060">
            <v>3.6338098220600576</v>
          </cell>
        </row>
        <row r="1061">
          <cell r="C1061" t="str">
            <v>Proto</v>
          </cell>
          <cell r="D1061" t="str">
            <v/>
          </cell>
          <cell r="E1061">
            <v>1.3058913846829994</v>
          </cell>
          <cell r="F1061">
            <v>2.903583005048985</v>
          </cell>
          <cell r="G1061">
            <v>4.3877991733639909</v>
          </cell>
          <cell r="H1061">
            <v>2.7813522708130329</v>
          </cell>
          <cell r="I1061">
            <v>4.8519136808149241</v>
          </cell>
          <cell r="J1061">
            <v>4.2928065934018154</v>
          </cell>
          <cell r="K1061" t="str">
            <v/>
          </cell>
          <cell r="L1061">
            <v>1.8050428327872026</v>
          </cell>
          <cell r="M1061">
            <v>1.768283831085153</v>
          </cell>
          <cell r="N1061">
            <v>1.754</v>
          </cell>
          <cell r="O1061">
            <v>5.3273266638723555</v>
          </cell>
        </row>
        <row r="1062">
          <cell r="C1062" t="str">
            <v>Storage</v>
          </cell>
          <cell r="D1062" t="str">
            <v/>
          </cell>
          <cell r="E1062">
            <v>2.9658847599999998</v>
          </cell>
          <cell r="F1062">
            <v>2.0959341100000022</v>
          </cell>
          <cell r="G1062">
            <v>1.6500264999999972</v>
          </cell>
          <cell r="H1062">
            <v>3.2403853699999994</v>
          </cell>
          <cell r="I1062">
            <v>2.8468608530438675</v>
          </cell>
          <cell r="J1062">
            <v>2.9428736400393349</v>
          </cell>
          <cell r="K1062" t="str">
            <v/>
          </cell>
          <cell r="L1062">
            <v>1.1273777528849207</v>
          </cell>
          <cell r="M1062">
            <v>1.2630000000000001</v>
          </cell>
          <cell r="N1062">
            <v>1.3917999999999997</v>
          </cell>
          <cell r="O1062">
            <v>3.7821777528849205</v>
          </cell>
        </row>
        <row r="1063">
          <cell r="C1063" t="str">
            <v>Mac</v>
          </cell>
          <cell r="D1063" t="str">
            <v/>
          </cell>
          <cell r="E1063">
            <v>4.0324189682580283</v>
          </cell>
          <cell r="F1063">
            <v>4.5203002820538947</v>
          </cell>
          <cell r="G1063">
            <v>2.9767669084330892</v>
          </cell>
          <cell r="H1063">
            <v>1.0587692008018474</v>
          </cell>
          <cell r="I1063">
            <v>3.4560003405877011</v>
          </cell>
          <cell r="J1063">
            <v>4.8249005562022793</v>
          </cell>
          <cell r="K1063" t="str">
            <v/>
          </cell>
          <cell r="L1063">
            <v>-0.19759298863380589</v>
          </cell>
          <cell r="M1063">
            <v>-0.36578615271353621</v>
          </cell>
          <cell r="N1063">
            <v>2.8568484100000062</v>
          </cell>
          <cell r="O1063">
            <v>2.2934692686526641</v>
          </cell>
        </row>
        <row r="1064">
          <cell r="C1064" t="str">
            <v>Specialty</v>
          </cell>
          <cell r="D1064" t="str">
            <v/>
          </cell>
          <cell r="E1064">
            <v>2.6601278899999996</v>
          </cell>
          <cell r="F1064">
            <v>2.1113570699999995</v>
          </cell>
          <cell r="G1064">
            <v>2.4797575800000002</v>
          </cell>
          <cell r="H1064">
            <v>1.9110168000000007</v>
          </cell>
          <cell r="I1064">
            <v>2.8152609769507442</v>
          </cell>
          <cell r="J1064">
            <v>2.6720384838750149</v>
          </cell>
          <cell r="K1064" t="str">
            <v/>
          </cell>
          <cell r="L1064">
            <v>0.88853781131999199</v>
          </cell>
          <cell r="M1064">
            <v>0.71197572510000018</v>
          </cell>
          <cell r="N1064">
            <v>0.95775296109999897</v>
          </cell>
          <cell r="O1064">
            <v>2.5582664975199911</v>
          </cell>
        </row>
        <row r="1065">
          <cell r="C1065" t="str">
            <v>Fastening</v>
          </cell>
          <cell r="D1065" t="str">
            <v/>
          </cell>
          <cell r="E1065">
            <v>14.104697323793497</v>
          </cell>
          <cell r="F1065">
            <v>11.502307931839484</v>
          </cell>
          <cell r="G1065">
            <v>12.820270260372922</v>
          </cell>
          <cell r="H1065">
            <v>10.507553099099427</v>
          </cell>
          <cell r="I1065">
            <v>14.209325765598919</v>
          </cell>
          <cell r="J1065">
            <v>11.080147684218854</v>
          </cell>
          <cell r="K1065" t="str">
            <v/>
          </cell>
          <cell r="L1065">
            <v>-0.49803858157792313</v>
          </cell>
          <cell r="M1065">
            <v>1.2894314521222463</v>
          </cell>
          <cell r="N1065">
            <v>11.573945183829997</v>
          </cell>
          <cell r="O1065">
            <v>12.36533805437432</v>
          </cell>
        </row>
        <row r="1066">
          <cell r="C1066" t="str">
            <v>CST</v>
          </cell>
          <cell r="D1066" t="str">
            <v/>
          </cell>
          <cell r="E1066">
            <v>3.0369933290779998</v>
          </cell>
          <cell r="F1066">
            <v>3.0348511411040029</v>
          </cell>
          <cell r="G1066">
            <v>2.9546172695719961</v>
          </cell>
          <cell r="H1066">
            <v>3.6713840856000055</v>
          </cell>
          <cell r="I1066">
            <v>3.9725820478288991</v>
          </cell>
          <cell r="J1066">
            <v>5.8080623608397115</v>
          </cell>
          <cell r="K1066" t="str">
            <v/>
          </cell>
          <cell r="L1066">
            <v>2.388335383834824</v>
          </cell>
          <cell r="M1066">
            <v>1.0603366065399946</v>
          </cell>
          <cell r="N1066">
            <v>1.2200066065399939</v>
          </cell>
          <cell r="O1066">
            <v>4.6686785969148126</v>
          </cell>
        </row>
        <row r="1067">
          <cell r="C1067" t="str">
            <v>Access</v>
          </cell>
          <cell r="D1067" t="str">
            <v/>
          </cell>
          <cell r="E1067">
            <v>8.4580619070260248</v>
          </cell>
          <cell r="F1067">
            <v>8.3249728423279805</v>
          </cell>
          <cell r="G1067">
            <v>6.396675962646019</v>
          </cell>
          <cell r="H1067">
            <v>7.6082948494559526</v>
          </cell>
          <cell r="I1067">
            <v>6.2939488488581006</v>
          </cell>
          <cell r="J1067">
            <v>9.6526891626772322</v>
          </cell>
          <cell r="K1067" t="str">
            <v/>
          </cell>
          <cell r="L1067">
            <v>2.9050020507657117</v>
          </cell>
          <cell r="M1067">
            <v>3.0000000000000004</v>
          </cell>
          <cell r="N1067">
            <v>3.3000000000000003</v>
          </cell>
          <cell r="O1067">
            <v>9.205002050765712</v>
          </cell>
        </row>
        <row r="1068">
          <cell r="C1068" t="str">
            <v>CommHdweTotal</v>
          </cell>
          <cell r="D1068" t="str">
            <v/>
          </cell>
          <cell r="E1068">
            <v>1.4899359739329994</v>
          </cell>
          <cell r="F1068">
            <v>1.2674836512510006</v>
          </cell>
          <cell r="G1068">
            <v>2.1780217688270049</v>
          </cell>
          <cell r="H1068">
            <v>1.376726817063989</v>
          </cell>
          <cell r="I1068">
            <v>2.095520793816541</v>
          </cell>
          <cell r="J1068">
            <v>2.1027459796485446</v>
          </cell>
          <cell r="K1068" t="str">
            <v/>
          </cell>
          <cell r="L1068">
            <v>0.63550460259054509</v>
          </cell>
          <cell r="M1068">
            <v>0.57799999999999996</v>
          </cell>
          <cell r="N1068">
            <v>0.60799999999999998</v>
          </cell>
          <cell r="O1068">
            <v>1.821504602590545</v>
          </cell>
        </row>
        <row r="1069">
          <cell r="C1069" t="str">
            <v>STI</v>
          </cell>
          <cell r="D1069" t="str">
            <v/>
          </cell>
          <cell r="E1069">
            <v>1.7710027500000001</v>
          </cell>
          <cell r="F1069">
            <v>1.9675537700000001</v>
          </cell>
          <cell r="G1069">
            <v>2.042124100000001</v>
          </cell>
          <cell r="H1069">
            <v>1.8308926999999993</v>
          </cell>
          <cell r="I1069">
            <v>1.9860804887004064</v>
          </cell>
          <cell r="J1069">
            <v>1.8706371390151071</v>
          </cell>
          <cell r="K1069" t="str">
            <v/>
          </cell>
          <cell r="L1069">
            <v>0.71749049484963112</v>
          </cell>
          <cell r="M1069">
            <v>0.48476738789021007</v>
          </cell>
          <cell r="N1069">
            <v>1.0486980000000001</v>
          </cell>
          <cell r="O1069">
            <v>2.2509558827398415</v>
          </cell>
        </row>
        <row r="1070">
          <cell r="C1070" t="str">
            <v>BEST</v>
          </cell>
          <cell r="D1070" t="str">
            <v/>
          </cell>
          <cell r="E1070">
            <v>8.8278655762240046</v>
          </cell>
          <cell r="F1070">
            <v>12.436628372097989</v>
          </cell>
          <cell r="G1070">
            <v>12.847823379069048</v>
          </cell>
          <cell r="H1070">
            <v>7.7652785598709508</v>
          </cell>
          <cell r="I1070">
            <v>10.854332145420337</v>
          </cell>
          <cell r="J1070">
            <v>13.036736225108614</v>
          </cell>
          <cell r="K1070" t="str">
            <v/>
          </cell>
          <cell r="L1070">
            <v>2.468816066254977</v>
          </cell>
          <cell r="M1070">
            <v>4.7125066685731367</v>
          </cell>
          <cell r="N1070">
            <v>5.4725066685731356</v>
          </cell>
          <cell r="O1070">
            <v>12.65382940340125</v>
          </cell>
        </row>
        <row r="1071">
          <cell r="C1071" t="str">
            <v>FriscoBay</v>
          </cell>
          <cell r="D1071" t="str">
            <v/>
          </cell>
          <cell r="E1071">
            <v>0.20953664085600016</v>
          </cell>
          <cell r="F1071">
            <v>1.2302015602529954</v>
          </cell>
          <cell r="G1071">
            <v>1.0889939014090004</v>
          </cell>
          <cell r="H1071">
            <v>1.2691362839730056</v>
          </cell>
          <cell r="I1071">
            <v>1.353969109947966</v>
          </cell>
          <cell r="J1071">
            <v>0.57360322050616941</v>
          </cell>
          <cell r="K1071" t="str">
            <v/>
          </cell>
          <cell r="L1071">
            <v>8.9833038238048793E-2</v>
          </cell>
          <cell r="M1071">
            <v>0.3745996800000001</v>
          </cell>
          <cell r="N1071">
            <v>0.84346696000000021</v>
          </cell>
          <cell r="O1071">
            <v>1.3078996782380492</v>
          </cell>
        </row>
        <row r="1072">
          <cell r="C1072" t="str">
            <v>Blick</v>
          </cell>
          <cell r="D1072" t="str">
            <v/>
          </cell>
          <cell r="E1072">
            <v>5.3705164207530025</v>
          </cell>
          <cell r="F1072">
            <v>3.2938969431940204</v>
          </cell>
          <cell r="G1072">
            <v>4.0656224517320396</v>
          </cell>
          <cell r="H1072">
            <v>4.0605496970230863</v>
          </cell>
          <cell r="I1072">
            <v>2.4236447094073879</v>
          </cell>
          <cell r="J1072">
            <v>3.3054333848366917</v>
          </cell>
          <cell r="K1072" t="str">
            <v/>
          </cell>
          <cell r="L1072">
            <v>0.72256737572652285</v>
          </cell>
          <cell r="M1072">
            <v>1.0360000000000005</v>
          </cell>
          <cell r="N1072">
            <v>1.5420000000000003</v>
          </cell>
          <cell r="O1072">
            <v>3.3005673757265237</v>
          </cell>
        </row>
        <row r="1073">
          <cell r="C1073" t="str">
            <v/>
          </cell>
          <cell r="D1073" t="str">
            <v/>
          </cell>
          <cell r="E1073" t="str">
            <v/>
          </cell>
          <cell r="F1073" t="str">
            <v/>
          </cell>
          <cell r="G1073" t="str">
            <v/>
          </cell>
          <cell r="H1073" t="str">
            <v/>
          </cell>
          <cell r="I1073" t="str">
            <v/>
          </cell>
          <cell r="J1073" t="str">
            <v/>
          </cell>
          <cell r="K1073" t="str">
            <v/>
          </cell>
          <cell r="L1073">
            <v>-2.0745928003960872</v>
          </cell>
          <cell r="M1073">
            <v>-5.1004775868294461</v>
          </cell>
          <cell r="N1073">
            <v>-6.3275190056544464</v>
          </cell>
          <cell r="O1073">
            <v>-13.50258939287998</v>
          </cell>
        </row>
        <row r="1074">
          <cell r="C1074" t="str">
            <v>1000woa</v>
          </cell>
          <cell r="D1074" t="str">
            <v/>
          </cell>
          <cell r="E1074">
            <v>101.25133846579457</v>
          </cell>
          <cell r="F1074">
            <v>101.74834285109912</v>
          </cell>
          <cell r="G1074">
            <v>104.67692632456433</v>
          </cell>
          <cell r="H1074">
            <v>110.30580748914248</v>
          </cell>
          <cell r="I1074">
            <v>101.41867907534893</v>
          </cell>
          <cell r="J1074">
            <v>108.21829755944403</v>
          </cell>
          <cell r="K1074" t="str">
            <v/>
          </cell>
          <cell r="L1074">
            <v>21.137216891294063</v>
          </cell>
          <cell r="M1074">
            <v>25.777301347020657</v>
          </cell>
          <cell r="N1074">
            <v>54.017004925070744</v>
          </cell>
          <cell r="O1074">
            <v>100.93152316338546</v>
          </cell>
        </row>
        <row r="1075">
          <cell r="C1075" t="str">
            <v/>
          </cell>
          <cell r="D1075" t="str">
            <v/>
          </cell>
          <cell r="E1075" t="str">
            <v/>
          </cell>
          <cell r="F1075" t="str">
            <v/>
          </cell>
          <cell r="G1075" t="str">
            <v/>
          </cell>
          <cell r="H1075" t="str">
            <v/>
          </cell>
          <cell r="I1075" t="str">
            <v/>
          </cell>
          <cell r="J1075" t="str">
            <v/>
          </cell>
          <cell r="K1075" t="str">
            <v/>
          </cell>
          <cell r="L1075" t="str">
            <v/>
          </cell>
          <cell r="M1075" t="str">
            <v/>
          </cell>
          <cell r="N1075" t="str">
            <v/>
          </cell>
          <cell r="O1075" t="str">
            <v/>
          </cell>
        </row>
        <row r="1076">
          <cell r="C1076" t="str">
            <v>ISRSolutions</v>
          </cell>
          <cell r="D1076" t="str">
            <v/>
          </cell>
          <cell r="E1076">
            <v>0</v>
          </cell>
          <cell r="F1076">
            <v>0</v>
          </cell>
          <cell r="G1076">
            <v>0</v>
          </cell>
          <cell r="H1076">
            <v>0</v>
          </cell>
          <cell r="I1076">
            <v>0.3294774899999986</v>
          </cell>
          <cell r="J1076">
            <v>0.75039080000000358</v>
          </cell>
          <cell r="K1076" t="str">
            <v/>
          </cell>
          <cell r="L1076">
            <v>-7.6775850000001492E-2</v>
          </cell>
          <cell r="M1076">
            <v>0.17799999999999994</v>
          </cell>
          <cell r="N1076">
            <v>0.27199999999999991</v>
          </cell>
          <cell r="O1076">
            <v>0.37322414999999837</v>
          </cell>
        </row>
        <row r="1077">
          <cell r="C1077" t="str">
            <v>SGI</v>
          </cell>
          <cell r="D1077" t="str">
            <v/>
          </cell>
          <cell r="E1077">
            <v>0</v>
          </cell>
          <cell r="F1077">
            <v>0</v>
          </cell>
          <cell r="G1077">
            <v>0</v>
          </cell>
          <cell r="H1077">
            <v>0</v>
          </cell>
          <cell r="I1077">
            <v>2.0000198452335227</v>
          </cell>
          <cell r="J1077">
            <v>2.4501614931456932</v>
          </cell>
          <cell r="K1077" t="str">
            <v/>
          </cell>
          <cell r="L1077">
            <v>0.72026214745653794</v>
          </cell>
          <cell r="M1077">
            <v>0.76446723999999999</v>
          </cell>
          <cell r="N1077">
            <v>0.72446723999999996</v>
          </cell>
          <cell r="O1077">
            <v>2.2091966274565378</v>
          </cell>
        </row>
        <row r="1078">
          <cell r="C1078" t="str">
            <v>Sielox</v>
          </cell>
          <cell r="D1078" t="str">
            <v/>
          </cell>
          <cell r="E1078" t="str">
            <v/>
          </cell>
          <cell r="F1078" t="str">
            <v/>
          </cell>
          <cell r="G1078" t="str">
            <v/>
          </cell>
          <cell r="H1078" t="str">
            <v/>
          </cell>
          <cell r="I1078" t="str">
            <v/>
          </cell>
          <cell r="J1078">
            <v>0.15064631929120009</v>
          </cell>
          <cell r="K1078" t="str">
            <v/>
          </cell>
          <cell r="L1078">
            <v>1.6977750389000196E-2</v>
          </cell>
          <cell r="M1078">
            <v>-4.200000000000001E-2</v>
          </cell>
          <cell r="N1078">
            <v>0.20100000000000001</v>
          </cell>
          <cell r="O1078">
            <v>0.17597775038900021</v>
          </cell>
        </row>
        <row r="1079">
          <cell r="C1079" t="str">
            <v>Precision</v>
          </cell>
          <cell r="D1079" t="str">
            <v/>
          </cell>
          <cell r="E1079" t="str">
            <v/>
          </cell>
          <cell r="F1079" t="str">
            <v/>
          </cell>
          <cell r="G1079" t="str">
            <v/>
          </cell>
          <cell r="H1079" t="str">
            <v/>
          </cell>
          <cell r="I1079" t="str">
            <v/>
          </cell>
          <cell r="J1079">
            <v>1.4697678199999995</v>
          </cell>
          <cell r="K1079" t="str">
            <v/>
          </cell>
          <cell r="L1079">
            <v>1.1018256300000002</v>
          </cell>
          <cell r="M1079">
            <v>0.47</v>
          </cell>
          <cell r="N1079">
            <v>0.52</v>
          </cell>
          <cell r="O1079">
            <v>2.0918256300000002</v>
          </cell>
        </row>
        <row r="1080">
          <cell r="C1080" t="str">
            <v/>
          </cell>
          <cell r="D1080" t="str">
            <v/>
          </cell>
          <cell r="E1080">
            <v>0</v>
          </cell>
          <cell r="F1080">
            <v>0</v>
          </cell>
          <cell r="G1080">
            <v>0</v>
          </cell>
          <cell r="H1080">
            <v>0</v>
          </cell>
          <cell r="I1080">
            <v>2.3294973352335213</v>
          </cell>
          <cell r="J1080">
            <v>4.8209664324368964</v>
          </cell>
          <cell r="K1080" t="str">
            <v/>
          </cell>
          <cell r="L1080">
            <v>1.7622896778455368</v>
          </cell>
          <cell r="M1080">
            <v>1.37046724</v>
          </cell>
          <cell r="N1080">
            <v>1.71746724</v>
          </cell>
          <cell r="O1080">
            <v>4.8502241578455365</v>
          </cell>
        </row>
        <row r="1081">
          <cell r="C1081" t="str">
            <v/>
          </cell>
          <cell r="D1081" t="str">
            <v/>
          </cell>
          <cell r="E1081" t="str">
            <v/>
          </cell>
          <cell r="F1081" t="str">
            <v/>
          </cell>
          <cell r="G1081" t="str">
            <v/>
          </cell>
          <cell r="H1081" t="str">
            <v/>
          </cell>
          <cell r="I1081" t="str">
            <v/>
          </cell>
          <cell r="J1081" t="str">
            <v/>
          </cell>
          <cell r="K1081" t="str">
            <v/>
          </cell>
          <cell r="L1081" t="str">
            <v/>
          </cell>
          <cell r="M1081" t="str">
            <v/>
          </cell>
          <cell r="N1081" t="str">
            <v/>
          </cell>
          <cell r="O1081" t="str">
            <v/>
          </cell>
        </row>
        <row r="1082">
          <cell r="C1082">
            <v>1000</v>
          </cell>
          <cell r="D1082" t="str">
            <v/>
          </cell>
          <cell r="E1082">
            <v>101.25133846579457</v>
          </cell>
          <cell r="F1082">
            <v>101.74834285109912</v>
          </cell>
          <cell r="G1082">
            <v>104.67692632455504</v>
          </cell>
          <cell r="H1082">
            <v>110.30580748915226</v>
          </cell>
          <cell r="I1082">
            <v>103.7481764105821</v>
          </cell>
          <cell r="J1082">
            <v>113.03926335640456</v>
          </cell>
          <cell r="K1082" t="str">
            <v/>
          </cell>
          <cell r="L1082">
            <v>22.8995065691396</v>
          </cell>
          <cell r="M1082">
            <v>27.147768587020654</v>
          </cell>
          <cell r="N1082">
            <v>55.734472165070734</v>
          </cell>
          <cell r="O1082">
            <v>105.78174732123099</v>
          </cell>
        </row>
        <row r="1083">
          <cell r="C1083" t="str">
            <v/>
          </cell>
          <cell r="D1083" t="str">
            <v/>
          </cell>
          <cell r="E1083" t="str">
            <v/>
          </cell>
          <cell r="F1083" t="str">
            <v/>
          </cell>
          <cell r="G1083" t="str">
            <v/>
          </cell>
          <cell r="H1083" t="str">
            <v/>
          </cell>
          <cell r="I1083" t="str">
            <v/>
          </cell>
          <cell r="J1083" t="str">
            <v/>
          </cell>
          <cell r="K1083" t="str">
            <v/>
          </cell>
          <cell r="L1083">
            <v>0</v>
          </cell>
          <cell r="M1083">
            <v>0</v>
          </cell>
          <cell r="N1083">
            <v>0</v>
          </cell>
          <cell r="O1083">
            <v>0</v>
          </cell>
        </row>
        <row r="1084">
          <cell r="C1084" t="str">
            <v>consumer</v>
          </cell>
          <cell r="D1084" t="str">
            <v/>
          </cell>
          <cell r="E1084">
            <v>44.286984519883575</v>
          </cell>
          <cell r="F1084">
            <v>40.878444681766105</v>
          </cell>
          <cell r="G1084">
            <v>42.261977103678809</v>
          </cell>
          <cell r="H1084">
            <v>50.391636891601976</v>
          </cell>
          <cell r="I1084">
            <v>40.767858581660356</v>
          </cell>
          <cell r="J1084">
            <v>41.356291310474255</v>
          </cell>
          <cell r="K1084" t="str">
            <v/>
          </cell>
          <cell r="L1084">
            <v>8.2132597200162714</v>
          </cell>
          <cell r="M1084" t="str">
            <v/>
          </cell>
          <cell r="N1084" t="str">
            <v/>
          </cell>
          <cell r="O1084" t="str">
            <v/>
          </cell>
        </row>
        <row r="1085">
          <cell r="C1085" t="str">
            <v>industrial</v>
          </cell>
          <cell r="D1085" t="str">
            <v/>
          </cell>
          <cell r="E1085">
            <v>27.737976310223861</v>
          </cell>
          <cell r="F1085">
            <v>33.537834618343418</v>
          </cell>
          <cell r="G1085">
            <v>32.591276558915929</v>
          </cell>
          <cell r="H1085">
            <v>32.515078867264165</v>
          </cell>
          <cell r="I1085">
            <v>37.253942462431603</v>
          </cell>
          <cell r="J1085">
            <v>38.359338532756681</v>
          </cell>
          <cell r="K1085" t="str">
            <v/>
          </cell>
          <cell r="L1085">
            <v>5.5393684509219527</v>
          </cell>
          <cell r="M1085" t="str">
            <v/>
          </cell>
          <cell r="N1085" t="str">
            <v/>
          </cell>
          <cell r="O1085" t="str">
            <v/>
          </cell>
        </row>
        <row r="1086">
          <cell r="C1086" t="str">
            <v>security</v>
          </cell>
          <cell r="D1086" t="str">
            <v/>
          </cell>
          <cell r="E1086">
            <v>27.086823498791841</v>
          </cell>
          <cell r="F1086">
            <v>26.072185219124314</v>
          </cell>
          <cell r="G1086">
            <v>28.092442023682541</v>
          </cell>
          <cell r="H1086">
            <v>25.932950537387743</v>
          </cell>
          <cell r="I1086">
            <v>24.827608489666336</v>
          </cell>
          <cell r="J1086">
            <v>32.275676004520093</v>
          </cell>
          <cell r="K1086" t="str">
            <v/>
          </cell>
          <cell r="L1086">
            <v>8.6855475570006675</v>
          </cell>
          <cell r="M1086" t="str">
            <v/>
          </cell>
          <cell r="N1086" t="str">
            <v/>
          </cell>
          <cell r="O1086" t="str">
            <v/>
          </cell>
        </row>
        <row r="1087">
          <cell r="C1087" t="str">
            <v/>
          </cell>
          <cell r="D1087" t="str">
            <v/>
          </cell>
          <cell r="E1087" t="str">
            <v/>
          </cell>
          <cell r="F1087" t="str">
            <v/>
          </cell>
          <cell r="G1087" t="str">
            <v/>
          </cell>
          <cell r="H1087" t="str">
            <v/>
          </cell>
          <cell r="I1087" t="str">
            <v/>
          </cell>
          <cell r="J1087" t="str">
            <v/>
          </cell>
          <cell r="K1087" t="str">
            <v/>
          </cell>
          <cell r="L1087" t="str">
            <v/>
          </cell>
          <cell r="M1087" t="str">
            <v/>
          </cell>
          <cell r="N1087" t="str">
            <v/>
          </cell>
          <cell r="O1087" t="str">
            <v/>
          </cell>
        </row>
        <row r="1088">
          <cell r="C1088" t="str">
            <v>CoreEuropeWOHD</v>
          </cell>
          <cell r="D1088" t="str">
            <v/>
          </cell>
          <cell r="E1088">
            <v>17.159021815164444</v>
          </cell>
          <cell r="F1088">
            <v>8.702456422390588</v>
          </cell>
          <cell r="G1088">
            <v>10.131166897526894</v>
          </cell>
          <cell r="H1088">
            <v>26.267580461570315</v>
          </cell>
          <cell r="I1088">
            <v>17.447260818311406</v>
          </cell>
          <cell r="J1088">
            <v>14.493233661871537</v>
          </cell>
          <cell r="K1088" t="str">
            <v/>
          </cell>
          <cell r="L1088">
            <v>4.7750609037948699</v>
          </cell>
          <cell r="M1088">
            <v>0.37838299694246524</v>
          </cell>
          <cell r="N1088">
            <v>5.6035815662735597</v>
          </cell>
          <cell r="O1088">
            <v>10.757025467010894</v>
          </cell>
        </row>
        <row r="1089">
          <cell r="C1089" t="str">
            <v>Apsales</v>
          </cell>
          <cell r="D1089" t="str">
            <v/>
          </cell>
          <cell r="E1089">
            <v>3.2241703817279959</v>
          </cell>
          <cell r="F1089">
            <v>3.290190313743004</v>
          </cell>
          <cell r="G1089">
            <v>3.6591869560219759</v>
          </cell>
          <cell r="H1089">
            <v>4.902251526157996</v>
          </cell>
          <cell r="I1089">
            <v>4.3437920987082466</v>
          </cell>
          <cell r="J1089">
            <v>5.1287254066601085</v>
          </cell>
          <cell r="K1089" t="str">
            <v/>
          </cell>
          <cell r="L1089">
            <v>1.8966085122539573</v>
          </cell>
          <cell r="M1089">
            <v>1.4058807999999994</v>
          </cell>
          <cell r="N1089">
            <v>1.3080175500000002</v>
          </cell>
          <cell r="O1089">
            <v>4.6105068622539562</v>
          </cell>
        </row>
      </sheetData>
      <sheetData sheetId="4"/>
      <sheetData sheetId="5"/>
      <sheetData sheetId="6"/>
      <sheetData sheetId="7"/>
      <sheetData sheetId="8"/>
      <sheetData sheetId="9">
        <row r="12">
          <cell r="Y12">
            <v>2</v>
          </cell>
          <cell r="Z12">
            <v>2.9721940319197913</v>
          </cell>
          <cell r="AA12">
            <v>8.2761682999334216E-2</v>
          </cell>
          <cell r="AB12" t="str">
            <v>Hand Tools</v>
          </cell>
        </row>
        <row r="13">
          <cell r="Y13">
            <v>1</v>
          </cell>
          <cell r="Z13">
            <v>3.2765592852962593</v>
          </cell>
          <cell r="AA13">
            <v>1.5069193426326308</v>
          </cell>
          <cell r="AB13" t="str">
            <v>ZAG</v>
          </cell>
        </row>
        <row r="14">
          <cell r="Y14">
            <v>17</v>
          </cell>
          <cell r="Z14">
            <v>-0.95331488083869154</v>
          </cell>
          <cell r="AA14">
            <v>-0.18774151312860987</v>
          </cell>
          <cell r="AB14" t="str">
            <v>Hardware</v>
          </cell>
        </row>
        <row r="15">
          <cell r="Y15">
            <v>19</v>
          </cell>
          <cell r="Z15">
            <v>-2.9569068837302126</v>
          </cell>
          <cell r="AA15">
            <v>-0.56727711823640625</v>
          </cell>
          <cell r="AB15" t="str">
            <v>Mechanic Consumer</v>
          </cell>
        </row>
        <row r="16">
          <cell r="Y16">
            <v>14</v>
          </cell>
          <cell r="Z16">
            <v>-0.45493220599860251</v>
          </cell>
          <cell r="AA16">
            <v>-3.6790923466719722E-2</v>
          </cell>
          <cell r="AB16" t="str">
            <v>Fastening Systems</v>
          </cell>
        </row>
        <row r="17">
          <cell r="Y17">
            <v>15</v>
          </cell>
          <cell r="Z17">
            <v>-0.68329763978042513</v>
          </cell>
          <cell r="AA17">
            <v>-0.29793189257854735</v>
          </cell>
          <cell r="AB17" t="str">
            <v>Mac Tools</v>
          </cell>
        </row>
        <row r="18">
          <cell r="Y18">
            <v>6</v>
          </cell>
          <cell r="Z18">
            <v>0.93952749050836459</v>
          </cell>
          <cell r="AA18">
            <v>0.1763600300465592</v>
          </cell>
          <cell r="AB18" t="str">
            <v>Proto</v>
          </cell>
        </row>
        <row r="19">
          <cell r="Y19">
            <v>4</v>
          </cell>
          <cell r="Z19">
            <v>2.1321512528849231</v>
          </cell>
          <cell r="AA19">
            <v>0.56373639532372277</v>
          </cell>
          <cell r="AB19" t="str">
            <v>Vidmar</v>
          </cell>
        </row>
        <row r="20">
          <cell r="Y20">
            <v>18</v>
          </cell>
          <cell r="Z20">
            <v>-1.6687316061954072</v>
          </cell>
          <cell r="AA20">
            <v>-2.6871717661538796</v>
          </cell>
          <cell r="AB20" t="str">
            <v>Assembly Technologies</v>
          </cell>
        </row>
        <row r="21">
          <cell r="Y21">
            <v>5</v>
          </cell>
          <cell r="Z21">
            <v>1.7140613273428165</v>
          </cell>
          <cell r="AA21">
            <v>0.36714057131187267</v>
          </cell>
          <cell r="AB21" t="str">
            <v>CST</v>
          </cell>
        </row>
        <row r="22">
          <cell r="Y22">
            <v>7</v>
          </cell>
          <cell r="Z22">
            <v>0.67627045426105781</v>
          </cell>
          <cell r="AA22">
            <v>0.18610507631840531</v>
          </cell>
          <cell r="AB22" t="str">
            <v>Hydraulic Tools</v>
          </cell>
        </row>
        <row r="23">
          <cell r="Y23">
            <v>10</v>
          </cell>
          <cell r="Z23">
            <v>7.8508917519990895E-2</v>
          </cell>
          <cell r="AA23">
            <v>3.0688326488306914E-2</v>
          </cell>
          <cell r="AB23" t="str">
            <v>Specialty Tools</v>
          </cell>
        </row>
        <row r="24">
          <cell r="Y24">
            <v>3</v>
          </cell>
          <cell r="Z24">
            <v>2.808326088119693</v>
          </cell>
          <cell r="AA24">
            <v>0.30508695952827997</v>
          </cell>
          <cell r="AB24" t="str">
            <v>Access Group</v>
          </cell>
        </row>
        <row r="25">
          <cell r="Y25">
            <v>9</v>
          </cell>
          <cell r="Z25">
            <v>0.20883178273984049</v>
          </cell>
          <cell r="AA25">
            <v>9.2774711553054737E-2</v>
          </cell>
          <cell r="AB25" t="str">
            <v>STI</v>
          </cell>
        </row>
        <row r="26">
          <cell r="Y26">
            <v>13</v>
          </cell>
          <cell r="Z26">
            <v>-0.3565171662364599</v>
          </cell>
          <cell r="AA26">
            <v>-0.19572674465352488</v>
          </cell>
          <cell r="AB26" t="str">
            <v>Total Commercial Hardware</v>
          </cell>
        </row>
        <row r="27">
          <cell r="Y27">
            <v>12</v>
          </cell>
          <cell r="Z27">
            <v>-0.19399397566779797</v>
          </cell>
          <cell r="AA27">
            <v>-1.5330851197950709E-2</v>
          </cell>
          <cell r="AB27" t="str">
            <v>Best</v>
          </cell>
        </row>
        <row r="28">
          <cell r="Y28">
            <v>11</v>
          </cell>
          <cell r="Z28">
            <v>-0.10591873781625294</v>
          </cell>
          <cell r="AA28">
            <v>-0.39669751727001556</v>
          </cell>
          <cell r="AB28" t="str">
            <v>SEC</v>
          </cell>
        </row>
        <row r="29">
          <cell r="Y29">
            <v>8</v>
          </cell>
          <cell r="Z29">
            <v>0.21890577682904877</v>
          </cell>
          <cell r="AA29">
            <v>0.16737199379385886</v>
          </cell>
          <cell r="AB29" t="str">
            <v>Frisco Bay</v>
          </cell>
        </row>
        <row r="30">
          <cell r="Y30">
            <v>16</v>
          </cell>
          <cell r="Z30">
            <v>-0.76505507600551592</v>
          </cell>
          <cell r="AA30">
            <v>-0.2317950185268105</v>
          </cell>
          <cell r="AB30" t="str">
            <v>Blick</v>
          </cell>
        </row>
      </sheetData>
      <sheetData sheetId="10">
        <row r="12">
          <cell r="AE12">
            <v>16</v>
          </cell>
          <cell r="AF12">
            <v>-4.5741663813187046</v>
          </cell>
          <cell r="AG12">
            <v>1.5286319284278989</v>
          </cell>
          <cell r="AH12" t="str">
            <v>Hand Tools</v>
          </cell>
          <cell r="AJ12">
            <v>9</v>
          </cell>
          <cell r="AK12">
            <v>5.6579221253799972</v>
          </cell>
          <cell r="AL12">
            <v>7.8693639431468796</v>
          </cell>
          <cell r="AM12" t="str">
            <v>Hand Tools</v>
          </cell>
          <cell r="AO12">
            <v>11</v>
          </cell>
          <cell r="AP12">
            <v>3.124154296944468</v>
          </cell>
          <cell r="AQ12">
            <v>12.829430442894875</v>
          </cell>
          <cell r="AR12" t="str">
            <v>Hand Tools</v>
          </cell>
          <cell r="AT12">
            <v>9</v>
          </cell>
          <cell r="AU12">
            <v>-4.5741663813187046</v>
          </cell>
          <cell r="AV12">
            <v>1.5286319284278989</v>
          </cell>
          <cell r="AW12" t="str">
            <v>Hand Tools</v>
          </cell>
          <cell r="AY12">
            <v>4</v>
          </cell>
          <cell r="AZ12">
            <v>5.6579221253799972</v>
          </cell>
          <cell r="BA12">
            <v>7.8693639431468796</v>
          </cell>
          <cell r="BB12" t="str">
            <v>Hand Tools</v>
          </cell>
          <cell r="BD12">
            <v>2</v>
          </cell>
          <cell r="BE12">
            <v>3.124154296944468</v>
          </cell>
          <cell r="BF12">
            <v>12.829430442894875</v>
          </cell>
          <cell r="BG12" t="str">
            <v>Hand Tools</v>
          </cell>
        </row>
        <row r="13">
          <cell r="AE13">
            <v>19</v>
          </cell>
          <cell r="AF13">
            <v>-31.822315344926196</v>
          </cell>
          <cell r="AG13">
            <v>-2.7032464897969959</v>
          </cell>
          <cell r="AH13" t="str">
            <v>ZAG</v>
          </cell>
          <cell r="AJ13">
            <v>19</v>
          </cell>
          <cell r="AK13">
            <v>-16.504978855989208</v>
          </cell>
          <cell r="AL13">
            <v>-1.5531072025069967</v>
          </cell>
          <cell r="AM13" t="str">
            <v>ZAG</v>
          </cell>
          <cell r="AO13">
            <v>17</v>
          </cell>
          <cell r="AP13">
            <v>-3.5484807564443201</v>
          </cell>
          <cell r="AQ13">
            <v>3.0745020748230019</v>
          </cell>
          <cell r="AR13" t="str">
            <v>ZAG</v>
          </cell>
          <cell r="AT13">
            <v>17</v>
          </cell>
          <cell r="AU13">
            <v>-31.822315344926196</v>
          </cell>
          <cell r="AV13">
            <v>-2.7032464897969959</v>
          </cell>
          <cell r="AW13" t="str">
            <v>ZAG</v>
          </cell>
          <cell r="AY13">
            <v>16</v>
          </cell>
          <cell r="AZ13">
            <v>-16.504978855989208</v>
          </cell>
          <cell r="BA13">
            <v>-1.5531072025069967</v>
          </cell>
          <cell r="BB13" t="str">
            <v>ZAG</v>
          </cell>
          <cell r="BD13">
            <v>6</v>
          </cell>
          <cell r="BE13">
            <v>-3.5484807564443201</v>
          </cell>
          <cell r="BF13">
            <v>3.0745020748230019</v>
          </cell>
          <cell r="BG13" t="str">
            <v>ZAG</v>
          </cell>
        </row>
        <row r="14">
          <cell r="AE14">
            <v>17</v>
          </cell>
          <cell r="AF14">
            <v>-5.6105047507211978</v>
          </cell>
          <cell r="AG14">
            <v>-0.80922740111840064</v>
          </cell>
          <cell r="AH14" t="str">
            <v>Hardware</v>
          </cell>
          <cell r="AJ14">
            <v>16</v>
          </cell>
          <cell r="AK14">
            <v>-4.1845208703803962</v>
          </cell>
          <cell r="AL14">
            <v>1.3165863966815987</v>
          </cell>
          <cell r="AM14" t="str">
            <v>Hardware</v>
          </cell>
          <cell r="AO14">
            <v>19</v>
          </cell>
          <cell r="AP14">
            <v>-8.8788216471144921</v>
          </cell>
          <cell r="AQ14">
            <v>-2.8444557591784001</v>
          </cell>
          <cell r="AR14" t="str">
            <v>Hardware</v>
          </cell>
          <cell r="AT14">
            <v>16</v>
          </cell>
          <cell r="AU14">
            <v>-5.6105047507211978</v>
          </cell>
          <cell r="AV14">
            <v>-0.80922740111840064</v>
          </cell>
          <cell r="AW14" t="str">
            <v>Hardware</v>
          </cell>
          <cell r="AY14">
            <v>12</v>
          </cell>
          <cell r="AZ14">
            <v>-4.1845208703803962</v>
          </cell>
          <cell r="BA14">
            <v>1.3165863966815987</v>
          </cell>
          <cell r="BB14" t="str">
            <v>Hardware</v>
          </cell>
          <cell r="BD14">
            <v>18</v>
          </cell>
          <cell r="BE14">
            <v>-8.8788216471144921</v>
          </cell>
          <cell r="BF14">
            <v>-2.8444557591784001</v>
          </cell>
          <cell r="BG14" t="str">
            <v>Hardware</v>
          </cell>
        </row>
        <row r="15">
          <cell r="AE15">
            <v>8</v>
          </cell>
          <cell r="AF15">
            <v>2.4252609874571931</v>
          </cell>
          <cell r="AG15">
            <v>9.5283140242856064</v>
          </cell>
          <cell r="AH15" t="str">
            <v>Mechanic Consumer</v>
          </cell>
          <cell r="AJ15">
            <v>3</v>
          </cell>
          <cell r="AK15">
            <v>21.464607586886697</v>
          </cell>
          <cell r="AL15">
            <v>13.055908472744605</v>
          </cell>
          <cell r="AM15" t="str">
            <v>Mechanic Consumer</v>
          </cell>
          <cell r="AO15">
            <v>4</v>
          </cell>
          <cell r="AP15">
            <v>9.3381516240559392</v>
          </cell>
          <cell r="AQ15">
            <v>14.005334836514606</v>
          </cell>
          <cell r="AR15" t="str">
            <v>Mechanic Consumer</v>
          </cell>
          <cell r="AT15">
            <v>1</v>
          </cell>
          <cell r="AU15">
            <v>2.4252609874571931</v>
          </cell>
          <cell r="AV15">
            <v>9.5283140242856064</v>
          </cell>
          <cell r="AW15" t="str">
            <v>Mechanic Consumer</v>
          </cell>
          <cell r="AY15">
            <v>1</v>
          </cell>
          <cell r="AZ15">
            <v>21.464607586886697</v>
          </cell>
          <cell r="BA15">
            <v>13.055908472744605</v>
          </cell>
          <cell r="BB15" t="str">
            <v>Mechanic Consumer</v>
          </cell>
          <cell r="BD15">
            <v>1</v>
          </cell>
          <cell r="BE15">
            <v>9.3381516240559392</v>
          </cell>
          <cell r="BF15">
            <v>14.005334836514606</v>
          </cell>
          <cell r="BG15" t="str">
            <v>Mechanic Consumer</v>
          </cell>
        </row>
        <row r="16">
          <cell r="AE16">
            <v>6</v>
          </cell>
          <cell r="AF16">
            <v>2.7343519485688006</v>
          </cell>
          <cell r="AG16">
            <v>3.2569704914691755</v>
          </cell>
          <cell r="AH16" t="str">
            <v>Fastening Systems</v>
          </cell>
          <cell r="AJ16">
            <v>6</v>
          </cell>
          <cell r="AK16">
            <v>7.7023140443348979</v>
          </cell>
          <cell r="AL16">
            <v>9.5811411014261978</v>
          </cell>
          <cell r="AM16" t="str">
            <v>Fastening Systems</v>
          </cell>
          <cell r="AO16">
            <v>6</v>
          </cell>
          <cell r="AP16">
            <v>6.4249973611591429</v>
          </cell>
          <cell r="AQ16">
            <v>10.374165504819203</v>
          </cell>
          <cell r="AR16" t="str">
            <v>Fastening Systems</v>
          </cell>
          <cell r="AT16">
            <v>7</v>
          </cell>
          <cell r="AU16">
            <v>2.7343519485688006</v>
          </cell>
          <cell r="AV16">
            <v>3.2569704914691755</v>
          </cell>
          <cell r="AW16" t="str">
            <v>Fastening Systems</v>
          </cell>
          <cell r="AY16">
            <v>3</v>
          </cell>
          <cell r="AZ16">
            <v>7.7023140443348979</v>
          </cell>
          <cell r="BA16">
            <v>9.5811411014261978</v>
          </cell>
          <cell r="BB16" t="str">
            <v>Fastening Systems</v>
          </cell>
          <cell r="BD16">
            <v>3</v>
          </cell>
          <cell r="BE16">
            <v>6.4249973611591429</v>
          </cell>
          <cell r="BF16">
            <v>10.374165504819203</v>
          </cell>
          <cell r="BG16" t="str">
            <v>Fastening Systems</v>
          </cell>
        </row>
        <row r="17">
          <cell r="AE17">
            <v>11</v>
          </cell>
          <cell r="AF17">
            <v>0.95982632502229848</v>
          </cell>
          <cell r="AG17">
            <v>-2.976673421520001</v>
          </cell>
          <cell r="AH17" t="str">
            <v>Mac Tools</v>
          </cell>
          <cell r="AJ17">
            <v>17</v>
          </cell>
          <cell r="AK17">
            <v>-5.2724999426078085</v>
          </cell>
          <cell r="AL17">
            <v>-4.6849326915060026</v>
          </cell>
          <cell r="AM17" t="str">
            <v>Mac Tools</v>
          </cell>
          <cell r="AO17">
            <v>15</v>
          </cell>
          <cell r="AP17">
            <v>0.53990190023319684</v>
          </cell>
          <cell r="AQ17">
            <v>-4.1902804960919973</v>
          </cell>
          <cell r="AR17" t="str">
            <v>Mac Tools</v>
          </cell>
          <cell r="AT17">
            <v>18</v>
          </cell>
          <cell r="AU17">
            <v>0.95982632502229848</v>
          </cell>
          <cell r="AV17">
            <v>-2.976673421520001</v>
          </cell>
          <cell r="AW17" t="str">
            <v>Mac Tools</v>
          </cell>
          <cell r="AY17">
            <v>19</v>
          </cell>
          <cell r="AZ17">
            <v>-5.2724999426078085</v>
          </cell>
          <cell r="BA17">
            <v>-4.6849326915060026</v>
          </cell>
          <cell r="BB17" t="str">
            <v>Mac Tools</v>
          </cell>
          <cell r="BD17">
            <v>19</v>
          </cell>
          <cell r="BE17">
            <v>0.53990190023319684</v>
          </cell>
          <cell r="BF17">
            <v>-4.1902804960919973</v>
          </cell>
          <cell r="BG17" t="str">
            <v>Mac Tools</v>
          </cell>
        </row>
        <row r="18">
          <cell r="AE18">
            <v>13</v>
          </cell>
          <cell r="AF18">
            <v>-0.5161428477806993</v>
          </cell>
          <cell r="AG18">
            <v>3.469029919999997</v>
          </cell>
          <cell r="AH18" t="str">
            <v>Proto</v>
          </cell>
          <cell r="AJ18">
            <v>8</v>
          </cell>
          <cell r="AK18">
            <v>5.7906148860899052</v>
          </cell>
          <cell r="AL18">
            <v>5.1194758499999971</v>
          </cell>
          <cell r="AM18" t="str">
            <v>Proto</v>
          </cell>
          <cell r="AO18">
            <v>9</v>
          </cell>
          <cell r="AP18">
            <v>4.2886857884140852</v>
          </cell>
          <cell r="AQ18">
            <v>2.8114517999999968</v>
          </cell>
          <cell r="AR18" t="str">
            <v>Proto</v>
          </cell>
          <cell r="AT18">
            <v>6</v>
          </cell>
          <cell r="AU18">
            <v>-0.5161428477806993</v>
          </cell>
          <cell r="AV18">
            <v>3.469029919999997</v>
          </cell>
          <cell r="AW18" t="str">
            <v>Proto</v>
          </cell>
          <cell r="AY18">
            <v>7</v>
          </cell>
          <cell r="AZ18">
            <v>5.7906148860899052</v>
          </cell>
          <cell r="BA18">
            <v>5.1194758499999971</v>
          </cell>
          <cell r="BB18" t="str">
            <v>Proto</v>
          </cell>
          <cell r="BD18">
            <v>7</v>
          </cell>
          <cell r="BE18">
            <v>4.2886857884140852</v>
          </cell>
          <cell r="BF18">
            <v>2.8114517999999968</v>
          </cell>
          <cell r="BG18" t="str">
            <v>Proto</v>
          </cell>
        </row>
        <row r="19">
          <cell r="AE19">
            <v>14</v>
          </cell>
          <cell r="AF19">
            <v>-1.2483083798187025</v>
          </cell>
          <cell r="AG19">
            <v>0.98712042999999916</v>
          </cell>
          <cell r="AH19" t="str">
            <v>Vidmar</v>
          </cell>
          <cell r="AJ19">
            <v>14</v>
          </cell>
          <cell r="AK19">
            <v>0.29012999827639874</v>
          </cell>
          <cell r="AL19">
            <v>-0.57164357000000088</v>
          </cell>
          <cell r="AM19" t="str">
            <v>Vidmar</v>
          </cell>
          <cell r="AO19">
            <v>18</v>
          </cell>
          <cell r="AP19">
            <v>-3.7753637465288392</v>
          </cell>
          <cell r="AQ19">
            <v>0.67003542999999866</v>
          </cell>
          <cell r="AR19" t="str">
            <v>Vidmar</v>
          </cell>
          <cell r="AT19">
            <v>11</v>
          </cell>
          <cell r="AU19">
            <v>-1.2483083798187025</v>
          </cell>
          <cell r="AV19">
            <v>0.98712042999999916</v>
          </cell>
          <cell r="AW19" t="str">
            <v>Vidmar</v>
          </cell>
          <cell r="AY19">
            <v>15</v>
          </cell>
          <cell r="AZ19">
            <v>0.29012999827639874</v>
          </cell>
          <cell r="BA19">
            <v>-0.57164357000000088</v>
          </cell>
          <cell r="BB19" t="str">
            <v>Vidmar</v>
          </cell>
          <cell r="BD19">
            <v>13</v>
          </cell>
          <cell r="BE19">
            <v>-3.7753637465288392</v>
          </cell>
          <cell r="BF19">
            <v>0.67003542999999866</v>
          </cell>
          <cell r="BG19" t="str">
            <v>Vidmar</v>
          </cell>
        </row>
        <row r="20">
          <cell r="AE20">
            <v>2</v>
          </cell>
          <cell r="AF20">
            <v>30.196402198854202</v>
          </cell>
          <cell r="AG20">
            <v>-0.52521920980000303</v>
          </cell>
          <cell r="AH20" t="str">
            <v>Assembly Technologies</v>
          </cell>
          <cell r="AJ20">
            <v>4</v>
          </cell>
          <cell r="AK20">
            <v>16.572166711354001</v>
          </cell>
          <cell r="AL20">
            <v>-3.6499248691000012</v>
          </cell>
          <cell r="AM20" t="str">
            <v>Assembly Technologies</v>
          </cell>
          <cell r="AO20">
            <v>1</v>
          </cell>
          <cell r="AP20">
            <v>29.621975787667594</v>
          </cell>
          <cell r="AQ20">
            <v>1.7578248523999953</v>
          </cell>
          <cell r="AR20" t="str">
            <v>Assembly Technologies</v>
          </cell>
          <cell r="AT20">
            <v>15</v>
          </cell>
          <cell r="AU20">
            <v>30.196402198854202</v>
          </cell>
          <cell r="AV20">
            <v>-0.52521920980000303</v>
          </cell>
          <cell r="AW20" t="str">
            <v>Assembly Technologies</v>
          </cell>
          <cell r="AY20">
            <v>18</v>
          </cell>
          <cell r="AZ20">
            <v>16.572166711354001</v>
          </cell>
          <cell r="BA20">
            <v>-3.6499248691000012</v>
          </cell>
          <cell r="BB20" t="str">
            <v>Assembly Technologies</v>
          </cell>
          <cell r="BD20">
            <v>10</v>
          </cell>
          <cell r="BE20">
            <v>29.621975787667594</v>
          </cell>
          <cell r="BF20">
            <v>1.7578248523999953</v>
          </cell>
          <cell r="BG20" t="str">
            <v>Assembly Technologies</v>
          </cell>
        </row>
        <row r="21">
          <cell r="AE21">
            <v>7</v>
          </cell>
          <cell r="AF21">
            <v>2.6810983243615993</v>
          </cell>
          <cell r="AG21">
            <v>6.4431526834070016</v>
          </cell>
          <cell r="AH21" t="str">
            <v>CST</v>
          </cell>
          <cell r="AJ21">
            <v>10</v>
          </cell>
          <cell r="AK21">
            <v>5.085824844127302</v>
          </cell>
          <cell r="AL21">
            <v>5.8075650786070021</v>
          </cell>
          <cell r="AM21" t="str">
            <v>CST</v>
          </cell>
          <cell r="AO21">
            <v>16</v>
          </cell>
          <cell r="AP21">
            <v>0.3992770059830093</v>
          </cell>
          <cell r="AQ21">
            <v>1.5603050372070015</v>
          </cell>
          <cell r="AR21" t="str">
            <v>CST</v>
          </cell>
          <cell r="AT21">
            <v>3</v>
          </cell>
          <cell r="AU21">
            <v>2.6810983243615993</v>
          </cell>
          <cell r="AV21">
            <v>6.4431526834070016</v>
          </cell>
          <cell r="AW21" t="str">
            <v>CST</v>
          </cell>
          <cell r="AY21">
            <v>5</v>
          </cell>
          <cell r="AZ21">
            <v>5.085824844127302</v>
          </cell>
          <cell r="BA21">
            <v>5.8075650786070021</v>
          </cell>
          <cell r="BB21" t="str">
            <v>CST</v>
          </cell>
          <cell r="BD21">
            <v>11</v>
          </cell>
          <cell r="BE21">
            <v>0.3992770059830093</v>
          </cell>
          <cell r="BF21">
            <v>1.5603050372070015</v>
          </cell>
          <cell r="BG21" t="str">
            <v>CST</v>
          </cell>
        </row>
        <row r="22">
          <cell r="AE22">
            <v>9</v>
          </cell>
          <cell r="AF22">
            <v>1.9242730820294014</v>
          </cell>
          <cell r="AG22">
            <v>3.533040999999999</v>
          </cell>
          <cell r="AH22" t="str">
            <v>Hydraulic Tools</v>
          </cell>
          <cell r="AJ22">
            <v>13</v>
          </cell>
          <cell r="AK22">
            <v>0.37652900933539968</v>
          </cell>
          <cell r="AL22">
            <v>3.0479839999999996</v>
          </cell>
          <cell r="AM22" t="str">
            <v>Hydraulic Tools</v>
          </cell>
          <cell r="AO22">
            <v>14</v>
          </cell>
          <cell r="AP22">
            <v>1.5051290537547715</v>
          </cell>
          <cell r="AQ22">
            <v>-0.50876500000000036</v>
          </cell>
          <cell r="AR22" t="str">
            <v>Hydraulic Tools</v>
          </cell>
          <cell r="AT22">
            <v>5</v>
          </cell>
          <cell r="AU22">
            <v>1.9242730820294014</v>
          </cell>
          <cell r="AV22">
            <v>3.533040999999999</v>
          </cell>
          <cell r="AW22" t="str">
            <v>Hydraulic Tools</v>
          </cell>
          <cell r="AY22">
            <v>8</v>
          </cell>
          <cell r="AZ22">
            <v>0.37652900933539968</v>
          </cell>
          <cell r="BA22">
            <v>3.0479839999999996</v>
          </cell>
          <cell r="BB22" t="str">
            <v>Hydraulic Tools</v>
          </cell>
          <cell r="BD22">
            <v>17</v>
          </cell>
          <cell r="BE22">
            <v>1.5051290537547715</v>
          </cell>
          <cell r="BF22">
            <v>-0.50876500000000036</v>
          </cell>
          <cell r="BG22" t="str">
            <v>Hydraulic Tools</v>
          </cell>
        </row>
        <row r="23">
          <cell r="AE23">
            <v>10</v>
          </cell>
          <cell r="AF23">
            <v>1.5898887506278996</v>
          </cell>
          <cell r="AG23">
            <v>0.40050732000000089</v>
          </cell>
          <cell r="AH23" t="str">
            <v>Specialty Tools</v>
          </cell>
          <cell r="AJ23">
            <v>7</v>
          </cell>
          <cell r="AK23">
            <v>7.351788468672197</v>
          </cell>
          <cell r="AL23">
            <v>2.4657553199999995</v>
          </cell>
          <cell r="AM23" t="str">
            <v>Specialty Tools</v>
          </cell>
          <cell r="AO23">
            <v>10</v>
          </cell>
          <cell r="AP23">
            <v>4.0253442584548722</v>
          </cell>
          <cell r="AQ23">
            <v>1.3175983200000001</v>
          </cell>
          <cell r="AR23" t="str">
            <v>Specialty Tools</v>
          </cell>
          <cell r="AT23">
            <v>12</v>
          </cell>
          <cell r="AU23">
            <v>1.5898887506278996</v>
          </cell>
          <cell r="AV23">
            <v>0.40050732000000089</v>
          </cell>
          <cell r="AW23" t="str">
            <v>Specialty Tools</v>
          </cell>
          <cell r="AY23">
            <v>9</v>
          </cell>
          <cell r="AZ23">
            <v>7.351788468672197</v>
          </cell>
          <cell r="BA23">
            <v>2.4657553199999995</v>
          </cell>
          <cell r="BB23" t="str">
            <v>Specialty Tools</v>
          </cell>
          <cell r="BD23">
            <v>12</v>
          </cell>
          <cell r="BE23">
            <v>4.0253442584548722</v>
          </cell>
          <cell r="BF23">
            <v>1.3175983200000001</v>
          </cell>
          <cell r="BG23" t="str">
            <v>Specialty Tools</v>
          </cell>
        </row>
        <row r="24">
          <cell r="AE24">
            <v>15</v>
          </cell>
          <cell r="AF24">
            <v>-2.7961880836950996</v>
          </cell>
          <cell r="AG24">
            <v>1.2952575294591853</v>
          </cell>
          <cell r="AH24" t="str">
            <v>Access Group</v>
          </cell>
          <cell r="AJ24">
            <v>18</v>
          </cell>
          <cell r="AK24">
            <v>-5.8140800055867032</v>
          </cell>
          <cell r="AL24">
            <v>-2.2551021033407963</v>
          </cell>
          <cell r="AM24" t="str">
            <v>Access Group</v>
          </cell>
          <cell r="AO24">
            <v>8</v>
          </cell>
          <cell r="AP24">
            <v>4.5114353944082097</v>
          </cell>
          <cell r="AQ24">
            <v>3.1621420478591986</v>
          </cell>
          <cell r="AR24" t="str">
            <v>Access Group</v>
          </cell>
          <cell r="AT24">
            <v>10</v>
          </cell>
          <cell r="AU24">
            <v>-2.7961880836950996</v>
          </cell>
          <cell r="AV24">
            <v>1.2952575294591853</v>
          </cell>
          <cell r="AW24" t="str">
            <v>Access Group</v>
          </cell>
          <cell r="AY24">
            <v>17</v>
          </cell>
          <cell r="AZ24">
            <v>-5.8140800055867032</v>
          </cell>
          <cell r="BA24">
            <v>-2.2551021033407963</v>
          </cell>
          <cell r="BB24" t="str">
            <v>Access Group</v>
          </cell>
          <cell r="BD24">
            <v>5</v>
          </cell>
          <cell r="BE24">
            <v>4.5114353944082097</v>
          </cell>
          <cell r="BF24">
            <v>3.1621420478591986</v>
          </cell>
          <cell r="BG24" t="str">
            <v>Access Group</v>
          </cell>
        </row>
        <row r="25">
          <cell r="AE25">
            <v>12</v>
          </cell>
          <cell r="AF25">
            <v>-4.2588390704899837E-2</v>
          </cell>
          <cell r="AG25">
            <v>9.0642120000000048E-2</v>
          </cell>
          <cell r="AH25" t="str">
            <v>STI</v>
          </cell>
          <cell r="AJ25">
            <v>15</v>
          </cell>
          <cell r="AK25">
            <v>-9.2636512590601683E-2</v>
          </cell>
          <cell r="AL25">
            <v>0.22205211999999985</v>
          </cell>
          <cell r="AM25" t="str">
            <v>STI</v>
          </cell>
          <cell r="AO25">
            <v>13</v>
          </cell>
          <cell r="AP25">
            <v>2.4485609833284485</v>
          </cell>
          <cell r="AQ25">
            <v>0.13145911999999971</v>
          </cell>
          <cell r="AR25" t="str">
            <v>STI</v>
          </cell>
          <cell r="AT25">
            <v>14</v>
          </cell>
          <cell r="AU25">
            <v>-4.2588390704899837E-2</v>
          </cell>
          <cell r="AV25">
            <v>9.0642120000000048E-2</v>
          </cell>
          <cell r="AW25" t="str">
            <v>STI</v>
          </cell>
          <cell r="AY25">
            <v>13</v>
          </cell>
          <cell r="AZ25">
            <v>-9.2636512590601683E-2</v>
          </cell>
          <cell r="BA25">
            <v>0.22205211999999985</v>
          </cell>
          <cell r="BB25" t="str">
            <v>STI</v>
          </cell>
          <cell r="BD25">
            <v>15</v>
          </cell>
          <cell r="BE25">
            <v>2.4485609833284485</v>
          </cell>
          <cell r="BF25">
            <v>0.13145911999999971</v>
          </cell>
          <cell r="BG25" t="str">
            <v>STI</v>
          </cell>
        </row>
        <row r="26">
          <cell r="AE26">
            <v>1</v>
          </cell>
          <cell r="AF26">
            <v>45.599598685305899</v>
          </cell>
          <cell r="AG26">
            <v>2.3588933497184001</v>
          </cell>
          <cell r="AH26" t="str">
            <v>Total Commercial Hardware</v>
          </cell>
          <cell r="AJ26">
            <v>1</v>
          </cell>
          <cell r="AK26">
            <v>46.6876758024639</v>
          </cell>
          <cell r="AL26">
            <v>2.4083083497183999</v>
          </cell>
          <cell r="AM26" t="str">
            <v>Total Commercial Hardware</v>
          </cell>
          <cell r="AO26">
            <v>12</v>
          </cell>
          <cell r="AP26">
            <v>2.9772731341015444</v>
          </cell>
          <cell r="AQ26">
            <v>-0.14366865028160003</v>
          </cell>
          <cell r="AR26" t="str">
            <v>Total Commercial Hardware</v>
          </cell>
          <cell r="AT26">
            <v>8</v>
          </cell>
          <cell r="AU26">
            <v>45.599598685305899</v>
          </cell>
          <cell r="AV26">
            <v>2.3588933497184001</v>
          </cell>
          <cell r="AW26" t="str">
            <v>Total Commercial Hardware</v>
          </cell>
          <cell r="AY26">
            <v>10</v>
          </cell>
          <cell r="AZ26">
            <v>46.6876758024639</v>
          </cell>
          <cell r="BA26">
            <v>2.4083083497183999</v>
          </cell>
          <cell r="BB26" t="str">
            <v>Total Commercial Hardware</v>
          </cell>
          <cell r="BD26">
            <v>16</v>
          </cell>
          <cell r="BE26">
            <v>2.9772731341015444</v>
          </cell>
          <cell r="BF26">
            <v>-0.14366865028160003</v>
          </cell>
          <cell r="BG26" t="str">
            <v>Total Commercial Hardware</v>
          </cell>
        </row>
        <row r="27">
          <cell r="AE27">
            <v>4</v>
          </cell>
          <cell r="AF27">
            <v>4.5176578485510106</v>
          </cell>
          <cell r="AG27">
            <v>8.2842452320616147</v>
          </cell>
          <cell r="AH27" t="str">
            <v>Best</v>
          </cell>
          <cell r="AJ27">
            <v>11</v>
          </cell>
          <cell r="AK27">
            <v>3.0828981695495088</v>
          </cell>
          <cell r="AL27">
            <v>10.768650911961608</v>
          </cell>
          <cell r="AM27" t="str">
            <v>Best</v>
          </cell>
          <cell r="AO27">
            <v>3</v>
          </cell>
          <cell r="AP27">
            <v>10.963380510881855</v>
          </cell>
          <cell r="AQ27">
            <v>9.8401486912616036</v>
          </cell>
          <cell r="AR27" t="str">
            <v>Best</v>
          </cell>
          <cell r="AT27">
            <v>2</v>
          </cell>
          <cell r="AU27">
            <v>4.5176578485510106</v>
          </cell>
          <cell r="AV27">
            <v>8.2842452320616147</v>
          </cell>
          <cell r="AW27" t="str">
            <v>Best</v>
          </cell>
          <cell r="AY27">
            <v>2</v>
          </cell>
          <cell r="AZ27">
            <v>3.0828981695495088</v>
          </cell>
          <cell r="BA27">
            <v>10.768650911961608</v>
          </cell>
          <cell r="BB27" t="str">
            <v>Best</v>
          </cell>
          <cell r="BD27">
            <v>4</v>
          </cell>
          <cell r="BE27">
            <v>10.963380510881855</v>
          </cell>
          <cell r="BF27">
            <v>9.8401486912616036</v>
          </cell>
          <cell r="BG27" t="str">
            <v>Best</v>
          </cell>
        </row>
        <row r="28">
          <cell r="AE28">
            <v>5</v>
          </cell>
          <cell r="AF28">
            <v>3.0518576624927931</v>
          </cell>
          <cell r="AG28">
            <v>0.24340898000000033</v>
          </cell>
          <cell r="AH28" t="str">
            <v>SEC</v>
          </cell>
          <cell r="AJ28">
            <v>12</v>
          </cell>
          <cell r="AK28">
            <v>2.4777609599103982</v>
          </cell>
          <cell r="AL28">
            <v>-4.6159019999999717E-2</v>
          </cell>
          <cell r="AM28" t="str">
            <v>SEC</v>
          </cell>
          <cell r="AO28">
            <v>7</v>
          </cell>
          <cell r="AP28">
            <v>5.0205657510338852</v>
          </cell>
          <cell r="AQ28">
            <v>0.6221909800000005</v>
          </cell>
          <cell r="AR28" t="str">
            <v>SEC</v>
          </cell>
          <cell r="AT28">
            <v>13</v>
          </cell>
          <cell r="AU28">
            <v>3.0518576624927931</v>
          </cell>
          <cell r="AV28">
            <v>0.24340898000000033</v>
          </cell>
          <cell r="AW28" t="str">
            <v>SEC</v>
          </cell>
          <cell r="AY28">
            <v>14</v>
          </cell>
          <cell r="AZ28">
            <v>2.4777609599103982</v>
          </cell>
          <cell r="BA28">
            <v>-4.6159019999999717E-2</v>
          </cell>
          <cell r="BB28" t="str">
            <v>SEC</v>
          </cell>
          <cell r="BD28">
            <v>14</v>
          </cell>
          <cell r="BE28">
            <v>5.0205657510338852</v>
          </cell>
          <cell r="BF28">
            <v>0.6221909800000005</v>
          </cell>
          <cell r="BG28" t="str">
            <v>SEC</v>
          </cell>
        </row>
        <row r="29">
          <cell r="AE29">
            <v>3</v>
          </cell>
          <cell r="AF29">
            <v>21.261986182531103</v>
          </cell>
          <cell r="AG29">
            <v>4.5853722241496007</v>
          </cell>
          <cell r="AH29" t="str">
            <v>Frisco Bay</v>
          </cell>
          <cell r="AJ29">
            <v>5</v>
          </cell>
          <cell r="AK29">
            <v>11.82813877029001</v>
          </cell>
          <cell r="AL29">
            <v>2.2268236470496028</v>
          </cell>
          <cell r="AM29" t="str">
            <v>Frisco Bay</v>
          </cell>
          <cell r="AO29">
            <v>2</v>
          </cell>
          <cell r="AP29">
            <v>10.964338118052524</v>
          </cell>
          <cell r="AQ29">
            <v>1.8314761625495972</v>
          </cell>
          <cell r="AR29" t="str">
            <v>Frisco Bay</v>
          </cell>
          <cell r="AT29">
            <v>4</v>
          </cell>
          <cell r="AU29">
            <v>21.261986182531103</v>
          </cell>
          <cell r="AV29">
            <v>4.5853722241496007</v>
          </cell>
          <cell r="AW29" t="str">
            <v>Frisco Bay</v>
          </cell>
          <cell r="AY29">
            <v>11</v>
          </cell>
          <cell r="AZ29">
            <v>11.82813877029001</v>
          </cell>
          <cell r="BA29">
            <v>2.2268236470496028</v>
          </cell>
          <cell r="BB29" t="str">
            <v>Frisco Bay</v>
          </cell>
          <cell r="BD29">
            <v>9</v>
          </cell>
          <cell r="BE29">
            <v>10.964338118052524</v>
          </cell>
          <cell r="BF29">
            <v>1.8314761625495972</v>
          </cell>
          <cell r="BG29" t="str">
            <v>Frisco Bay</v>
          </cell>
        </row>
        <row r="30">
          <cell r="AE30">
            <v>18</v>
          </cell>
          <cell r="AF30">
            <v>-18.169463504206803</v>
          </cell>
          <cell r="AG30">
            <v>-9.1132369415851002</v>
          </cell>
          <cell r="AH30" t="str">
            <v>Blick</v>
          </cell>
          <cell r="AJ30">
            <v>2</v>
          </cell>
          <cell r="AK30">
            <v>25.571535314610003</v>
          </cell>
          <cell r="AL30">
            <v>5.6720609934249033</v>
          </cell>
          <cell r="AM30" t="str">
            <v>Blick</v>
          </cell>
          <cell r="AO30">
            <v>5</v>
          </cell>
          <cell r="AP30">
            <v>8.2451151418791824</v>
          </cell>
          <cell r="AQ30">
            <v>2.4799173786148998</v>
          </cell>
          <cell r="AR30" t="str">
            <v>Blick</v>
          </cell>
          <cell r="AT30">
            <v>19</v>
          </cell>
          <cell r="AU30">
            <v>-18.169463504206803</v>
          </cell>
          <cell r="AV30">
            <v>-9.1132369415851002</v>
          </cell>
          <cell r="AW30" t="str">
            <v>Blick</v>
          </cell>
          <cell r="AY30">
            <v>6</v>
          </cell>
          <cell r="AZ30">
            <v>25.571535314610003</v>
          </cell>
          <cell r="BA30">
            <v>5.6720609934249033</v>
          </cell>
          <cell r="BB30" t="str">
            <v>Blick</v>
          </cell>
          <cell r="BD30">
            <v>8</v>
          </cell>
          <cell r="BE30">
            <v>8.2451151418791824</v>
          </cell>
          <cell r="BF30">
            <v>2.4799173786148998</v>
          </cell>
          <cell r="BG30" t="str">
            <v>Blick</v>
          </cell>
        </row>
      </sheetData>
      <sheetData sheetId="11">
        <row r="12">
          <cell r="AE12">
            <v>9</v>
          </cell>
          <cell r="AF12">
            <v>7.7973941474591015</v>
          </cell>
          <cell r="AG12">
            <v>5.4835679757888016</v>
          </cell>
          <cell r="AH12" t="str">
            <v>Hand Tools</v>
          </cell>
          <cell r="AJ12">
            <v>12</v>
          </cell>
          <cell r="AK12">
            <v>0.70680883907729708</v>
          </cell>
          <cell r="AL12">
            <v>-2.8294413712041901</v>
          </cell>
          <cell r="AM12" t="str">
            <v>Hand Tools</v>
          </cell>
          <cell r="AO12">
            <v>14</v>
          </cell>
          <cell r="AP12">
            <v>-6.6330224621680571</v>
          </cell>
          <cell r="AQ12">
            <v>-0.57049070019419901</v>
          </cell>
          <cell r="AR12" t="str">
            <v>Hand Tools</v>
          </cell>
          <cell r="AT12">
            <v>3</v>
          </cell>
          <cell r="AU12">
            <v>7.7973941474591015</v>
          </cell>
          <cell r="AV12">
            <v>5.4835679757888016</v>
          </cell>
          <cell r="AW12" t="str">
            <v>Hand Tools</v>
          </cell>
          <cell r="AY12">
            <v>18</v>
          </cell>
          <cell r="AZ12">
            <v>0.70680883907729708</v>
          </cell>
          <cell r="BA12">
            <v>-2.8294413712041901</v>
          </cell>
          <cell r="BB12" t="str">
            <v>Hand Tools</v>
          </cell>
          <cell r="BD12">
            <v>15</v>
          </cell>
          <cell r="BE12">
            <v>-6.6330224621680571</v>
          </cell>
          <cell r="BF12">
            <v>-0.57049070019419901</v>
          </cell>
          <cell r="BG12" t="str">
            <v>Hand Tools</v>
          </cell>
        </row>
        <row r="13">
          <cell r="AE13">
            <v>17</v>
          </cell>
          <cell r="AF13">
            <v>-10.282556578178998</v>
          </cell>
          <cell r="AG13">
            <v>2.9834634499999986</v>
          </cell>
          <cell r="AH13" t="str">
            <v>ZAG</v>
          </cell>
          <cell r="AJ13">
            <v>19</v>
          </cell>
          <cell r="AK13">
            <v>-30.788402816467013</v>
          </cell>
          <cell r="AL13">
            <v>-4.0386328833</v>
          </cell>
          <cell r="AM13" t="str">
            <v>ZAG</v>
          </cell>
          <cell r="AO13">
            <v>17</v>
          </cell>
          <cell r="AP13">
            <v>-18.368908363057244</v>
          </cell>
          <cell r="AQ13">
            <v>0.90499349349999747</v>
          </cell>
          <cell r="AR13" t="str">
            <v>ZAG</v>
          </cell>
          <cell r="AT13">
            <v>7</v>
          </cell>
          <cell r="AU13">
            <v>-10.282556578178998</v>
          </cell>
          <cell r="AV13">
            <v>2.9834634499999986</v>
          </cell>
          <cell r="AW13" t="str">
            <v>ZAG</v>
          </cell>
          <cell r="AY13">
            <v>19</v>
          </cell>
          <cell r="AZ13">
            <v>-30.788402816467013</v>
          </cell>
          <cell r="BA13">
            <v>-4.0386328833</v>
          </cell>
          <cell r="BB13" t="str">
            <v>ZAG</v>
          </cell>
          <cell r="BD13">
            <v>9</v>
          </cell>
          <cell r="BE13">
            <v>-18.368908363057244</v>
          </cell>
          <cell r="BF13">
            <v>0.90499349349999747</v>
          </cell>
          <cell r="BG13" t="str">
            <v>ZAG</v>
          </cell>
        </row>
        <row r="14">
          <cell r="AE14">
            <v>2</v>
          </cell>
          <cell r="AF14">
            <v>19.980229192511999</v>
          </cell>
          <cell r="AG14">
            <v>3.2878540872543995</v>
          </cell>
          <cell r="AH14" t="str">
            <v>Hardware</v>
          </cell>
          <cell r="AJ14">
            <v>15</v>
          </cell>
          <cell r="AK14">
            <v>-1.4507325554409007</v>
          </cell>
          <cell r="AL14">
            <v>0.93824397189439779</v>
          </cell>
          <cell r="AM14" t="str">
            <v>Hardware</v>
          </cell>
          <cell r="AO14">
            <v>9</v>
          </cell>
          <cell r="AP14">
            <v>2.9053526084310732</v>
          </cell>
          <cell r="AQ14">
            <v>1.741688857774399</v>
          </cell>
          <cell r="AR14" t="str">
            <v>Hardware</v>
          </cell>
          <cell r="AT14">
            <v>6</v>
          </cell>
          <cell r="AU14">
            <v>19.980229192511999</v>
          </cell>
          <cell r="AV14">
            <v>3.2878540872543995</v>
          </cell>
          <cell r="AW14" t="str">
            <v>Hardware</v>
          </cell>
          <cell r="AY14">
            <v>10</v>
          </cell>
          <cell r="AZ14">
            <v>-1.4507325554409007</v>
          </cell>
          <cell r="BA14">
            <v>0.93824397189439779</v>
          </cell>
          <cell r="BB14" t="str">
            <v>Hardware</v>
          </cell>
          <cell r="BD14">
            <v>5</v>
          </cell>
          <cell r="BE14">
            <v>2.9053526084310732</v>
          </cell>
          <cell r="BF14">
            <v>1.741688857774399</v>
          </cell>
          <cell r="BG14" t="str">
            <v>Hardware</v>
          </cell>
        </row>
        <row r="15">
          <cell r="AE15">
            <v>18</v>
          </cell>
          <cell r="AF15">
            <v>-11.251546208714998</v>
          </cell>
          <cell r="AG15">
            <v>5.8420694968718081</v>
          </cell>
          <cell r="AH15" t="str">
            <v>Mechanic Consumer</v>
          </cell>
          <cell r="AJ15">
            <v>6</v>
          </cell>
          <cell r="AK15">
            <v>8.6571793962377015</v>
          </cell>
          <cell r="AL15">
            <v>6.9126777308737992</v>
          </cell>
          <cell r="AM15" t="str">
            <v>Mechanic Consumer</v>
          </cell>
          <cell r="AO15">
            <v>19</v>
          </cell>
          <cell r="AP15">
            <v>-20.326667609035283</v>
          </cell>
          <cell r="AQ15">
            <v>10.579952682421805</v>
          </cell>
          <cell r="AR15" t="str">
            <v>Mechanic Consumer</v>
          </cell>
          <cell r="AT15">
            <v>2</v>
          </cell>
          <cell r="AU15">
            <v>-11.251546208714998</v>
          </cell>
          <cell r="AV15">
            <v>5.8420694968718081</v>
          </cell>
          <cell r="AW15" t="str">
            <v>Mechanic Consumer</v>
          </cell>
          <cell r="AY15">
            <v>1</v>
          </cell>
          <cell r="AZ15">
            <v>8.6571793962377015</v>
          </cell>
          <cell r="BA15">
            <v>6.9126777308737992</v>
          </cell>
          <cell r="BB15" t="str">
            <v>Mechanic Consumer</v>
          </cell>
          <cell r="BD15">
            <v>1</v>
          </cell>
          <cell r="BE15">
            <v>-20.326667609035283</v>
          </cell>
          <cell r="BF15">
            <v>10.579952682421805</v>
          </cell>
          <cell r="BG15" t="str">
            <v>Mechanic Consumer</v>
          </cell>
        </row>
        <row r="16">
          <cell r="AE16">
            <v>7</v>
          </cell>
          <cell r="AF16">
            <v>8.3257369191400983</v>
          </cell>
          <cell r="AG16">
            <v>8.6654919953673115</v>
          </cell>
          <cell r="AH16" t="str">
            <v>Fastening Systems</v>
          </cell>
          <cell r="AJ16">
            <v>11</v>
          </cell>
          <cell r="AK16">
            <v>1.0009908439296993</v>
          </cell>
          <cell r="AL16">
            <v>0.9036827057743082</v>
          </cell>
          <cell r="AM16" t="str">
            <v>Fastening Systems</v>
          </cell>
          <cell r="AO16">
            <v>10</v>
          </cell>
          <cell r="AP16">
            <v>0.94139805089737649</v>
          </cell>
          <cell r="AQ16">
            <v>3.2734691195863022</v>
          </cell>
          <cell r="AR16" t="str">
            <v>Fastening Systems</v>
          </cell>
          <cell r="AT16">
            <v>1</v>
          </cell>
          <cell r="AU16">
            <v>8.3257369191400983</v>
          </cell>
          <cell r="AV16">
            <v>8.6654919953673115</v>
          </cell>
          <cell r="AW16" t="str">
            <v>Fastening Systems</v>
          </cell>
          <cell r="AY16">
            <v>11</v>
          </cell>
          <cell r="AZ16">
            <v>1.0009908439296993</v>
          </cell>
          <cell r="BA16">
            <v>0.9036827057743082</v>
          </cell>
          <cell r="BB16" t="str">
            <v>Fastening Systems</v>
          </cell>
          <cell r="BD16">
            <v>3</v>
          </cell>
          <cell r="BE16">
            <v>0.94139805089737649</v>
          </cell>
          <cell r="BF16">
            <v>3.2734691195863022</v>
          </cell>
          <cell r="BG16" t="str">
            <v>Fastening Systems</v>
          </cell>
        </row>
        <row r="17">
          <cell r="AE17">
            <v>14</v>
          </cell>
          <cell r="AF17">
            <v>-1.8313819480898985</v>
          </cell>
          <cell r="AG17">
            <v>-1.9087358922280018</v>
          </cell>
          <cell r="AH17" t="str">
            <v>Mac Tools</v>
          </cell>
          <cell r="AJ17">
            <v>4</v>
          </cell>
          <cell r="AK17">
            <v>9.7042577288016005</v>
          </cell>
          <cell r="AL17">
            <v>1.481176613784001</v>
          </cell>
          <cell r="AM17" t="str">
            <v>Mac Tools</v>
          </cell>
          <cell r="AO17">
            <v>7</v>
          </cell>
          <cell r="AP17">
            <v>4.1160241033961569</v>
          </cell>
          <cell r="AQ17">
            <v>-0.7132460446479989</v>
          </cell>
          <cell r="AR17" t="str">
            <v>Mac Tools</v>
          </cell>
          <cell r="AT17">
            <v>19</v>
          </cell>
          <cell r="AU17">
            <v>-1.8313819480898985</v>
          </cell>
          <cell r="AV17">
            <v>-1.9087358922280018</v>
          </cell>
          <cell r="AW17" t="str">
            <v>Mac Tools</v>
          </cell>
          <cell r="AY17">
            <v>6</v>
          </cell>
          <cell r="AZ17">
            <v>9.7042577288016005</v>
          </cell>
          <cell r="BA17">
            <v>1.481176613784001</v>
          </cell>
          <cell r="BB17" t="str">
            <v>Mac Tools</v>
          </cell>
          <cell r="BD17">
            <v>17</v>
          </cell>
          <cell r="BE17">
            <v>4.1160241033961569</v>
          </cell>
          <cell r="BF17">
            <v>-0.7132460446479989</v>
          </cell>
          <cell r="BG17" t="str">
            <v>Mac Tools</v>
          </cell>
        </row>
        <row r="18">
          <cell r="AE18">
            <v>13</v>
          </cell>
          <cell r="AF18">
            <v>-1.1590439926816956</v>
          </cell>
          <cell r="AG18">
            <v>0.93584773999999804</v>
          </cell>
          <cell r="AH18" t="str">
            <v>Proto</v>
          </cell>
          <cell r="AJ18">
            <v>13</v>
          </cell>
          <cell r="AK18">
            <v>0.56056743201600057</v>
          </cell>
          <cell r="AL18">
            <v>1.1411797399999983</v>
          </cell>
          <cell r="AM18" t="str">
            <v>Proto</v>
          </cell>
          <cell r="AO18">
            <v>13</v>
          </cell>
          <cell r="AP18">
            <v>-4.4247608376694672</v>
          </cell>
          <cell r="AQ18">
            <v>-0.45872726000000164</v>
          </cell>
          <cell r="AR18" t="str">
            <v>Proto</v>
          </cell>
          <cell r="AT18">
            <v>10</v>
          </cell>
          <cell r="AU18">
            <v>-1.1590439926816956</v>
          </cell>
          <cell r="AV18">
            <v>0.93584773999999804</v>
          </cell>
          <cell r="AW18" t="str">
            <v>Proto</v>
          </cell>
          <cell r="AY18">
            <v>7</v>
          </cell>
          <cell r="AZ18">
            <v>0.56056743201600057</v>
          </cell>
          <cell r="BA18">
            <v>1.1411797399999983</v>
          </cell>
          <cell r="BB18" t="str">
            <v>Proto</v>
          </cell>
          <cell r="BD18">
            <v>14</v>
          </cell>
          <cell r="BE18">
            <v>-4.4247608376694672</v>
          </cell>
          <cell r="BF18">
            <v>-0.45872726000000164</v>
          </cell>
          <cell r="BG18" t="str">
            <v>Proto</v>
          </cell>
        </row>
        <row r="19">
          <cell r="AE19">
            <v>6</v>
          </cell>
          <cell r="AF19">
            <v>12.736154349704996</v>
          </cell>
          <cell r="AG19">
            <v>1.1795974199999999</v>
          </cell>
          <cell r="AH19" t="str">
            <v>Vidmar</v>
          </cell>
          <cell r="AJ19">
            <v>3</v>
          </cell>
          <cell r="AK19">
            <v>21.357986971740701</v>
          </cell>
          <cell r="AL19">
            <v>1.0254654199999997</v>
          </cell>
          <cell r="AM19" t="str">
            <v>Vidmar</v>
          </cell>
          <cell r="AO19">
            <v>11</v>
          </cell>
          <cell r="AP19">
            <v>-1.5769022797552736</v>
          </cell>
          <cell r="AQ19">
            <v>0.66342941999999994</v>
          </cell>
          <cell r="AR19" t="str">
            <v>Vidmar</v>
          </cell>
          <cell r="AT19">
            <v>9</v>
          </cell>
          <cell r="AU19">
            <v>12.736154349704996</v>
          </cell>
          <cell r="AV19">
            <v>1.1795974199999999</v>
          </cell>
          <cell r="AW19" t="str">
            <v>Vidmar</v>
          </cell>
          <cell r="AY19">
            <v>9</v>
          </cell>
          <cell r="AZ19">
            <v>21.357986971740701</v>
          </cell>
          <cell r="BA19">
            <v>1.0254654199999997</v>
          </cell>
          <cell r="BB19" t="str">
            <v>Vidmar</v>
          </cell>
          <cell r="BD19">
            <v>12</v>
          </cell>
          <cell r="BE19">
            <v>-1.5769022797552736</v>
          </cell>
          <cell r="BF19">
            <v>0.66342941999999994</v>
          </cell>
          <cell r="BG19" t="str">
            <v>Vidmar</v>
          </cell>
        </row>
        <row r="20">
          <cell r="AE20">
            <v>1</v>
          </cell>
          <cell r="AF20">
            <v>26.539486244178093</v>
          </cell>
          <cell r="AG20">
            <v>0.32386497379999923</v>
          </cell>
          <cell r="AH20" t="str">
            <v>Assembly Technologies</v>
          </cell>
          <cell r="AJ20">
            <v>1</v>
          </cell>
          <cell r="AK20">
            <v>26.020105629549093</v>
          </cell>
          <cell r="AL20">
            <v>6.1708907199998997E-2</v>
          </cell>
          <cell r="AM20" t="str">
            <v>Assembly Technologies</v>
          </cell>
          <cell r="AO20">
            <v>2</v>
          </cell>
          <cell r="AP20">
            <v>21.1322751383168</v>
          </cell>
          <cell r="AQ20">
            <v>1.0139215418999994</v>
          </cell>
          <cell r="AR20" t="str">
            <v>Assembly Technologies</v>
          </cell>
          <cell r="AT20">
            <v>15</v>
          </cell>
          <cell r="AU20">
            <v>26.539486244178093</v>
          </cell>
          <cell r="AV20">
            <v>0.32386497379999923</v>
          </cell>
          <cell r="AW20" t="str">
            <v>Assembly Technologies</v>
          </cell>
          <cell r="AY20">
            <v>15</v>
          </cell>
          <cell r="AZ20">
            <v>26.020105629549093</v>
          </cell>
          <cell r="BA20">
            <v>6.1708907199998997E-2</v>
          </cell>
          <cell r="BB20" t="str">
            <v>Assembly Technologies</v>
          </cell>
          <cell r="BD20">
            <v>8</v>
          </cell>
          <cell r="BE20">
            <v>21.1322751383168</v>
          </cell>
          <cell r="BF20">
            <v>1.0139215418999994</v>
          </cell>
          <cell r="BG20" t="str">
            <v>Assembly Technologies</v>
          </cell>
        </row>
        <row r="21">
          <cell r="AE21">
            <v>5</v>
          </cell>
          <cell r="AF21">
            <v>13.007436739351704</v>
          </cell>
          <cell r="AG21">
            <v>4.1099794296839995</v>
          </cell>
          <cell r="AH21" t="str">
            <v>CST</v>
          </cell>
          <cell r="AJ21">
            <v>17</v>
          </cell>
          <cell r="AK21">
            <v>-6.6490868989667007</v>
          </cell>
          <cell r="AL21">
            <v>2.2388852162840003</v>
          </cell>
          <cell r="AM21" t="str">
            <v>CST</v>
          </cell>
          <cell r="AO21">
            <v>15</v>
          </cell>
          <cell r="AP21">
            <v>-13.744982234720396</v>
          </cell>
          <cell r="AQ21">
            <v>0.72923845048399993</v>
          </cell>
          <cell r="AR21" t="str">
            <v>CST</v>
          </cell>
          <cell r="AT21">
            <v>5</v>
          </cell>
          <cell r="AU21">
            <v>13.007436739351704</v>
          </cell>
          <cell r="AV21">
            <v>4.1099794296839995</v>
          </cell>
          <cell r="AW21" t="str">
            <v>CST</v>
          </cell>
          <cell r="AY21">
            <v>4</v>
          </cell>
          <cell r="AZ21">
            <v>-6.6490868989667007</v>
          </cell>
          <cell r="BA21">
            <v>2.2388852162840003</v>
          </cell>
          <cell r="BB21" t="str">
            <v>CST</v>
          </cell>
          <cell r="BD21">
            <v>11</v>
          </cell>
          <cell r="BE21">
            <v>-13.744982234720396</v>
          </cell>
          <cell r="BF21">
            <v>0.72923845048399993</v>
          </cell>
          <cell r="BG21" t="str">
            <v>CST</v>
          </cell>
        </row>
        <row r="22">
          <cell r="AE22">
            <v>15</v>
          </cell>
          <cell r="AF22">
            <v>-2.9626332053535052</v>
          </cell>
          <cell r="AG22">
            <v>0.84933700000000023</v>
          </cell>
          <cell r="AH22" t="str">
            <v>Hydraulic Tools</v>
          </cell>
          <cell r="AJ22">
            <v>9</v>
          </cell>
          <cell r="AK22">
            <v>4.8355841209636949</v>
          </cell>
          <cell r="AL22">
            <v>1.7350750000000001</v>
          </cell>
          <cell r="AM22" t="str">
            <v>Hydraulic Tools</v>
          </cell>
          <cell r="AO22">
            <v>12</v>
          </cell>
          <cell r="AP22">
            <v>-3.0832851852065275</v>
          </cell>
          <cell r="AQ22">
            <v>-0.86576800000000009</v>
          </cell>
          <cell r="AR22" t="str">
            <v>Hydraulic Tools</v>
          </cell>
          <cell r="AT22">
            <v>11</v>
          </cell>
          <cell r="AU22">
            <v>-2.9626332053535052</v>
          </cell>
          <cell r="AV22">
            <v>0.84933700000000023</v>
          </cell>
          <cell r="AW22" t="str">
            <v>Hydraulic Tools</v>
          </cell>
          <cell r="AY22">
            <v>5</v>
          </cell>
          <cell r="AZ22">
            <v>4.8355841209636949</v>
          </cell>
          <cell r="BA22">
            <v>1.7350750000000001</v>
          </cell>
          <cell r="BB22" t="str">
            <v>Hydraulic Tools</v>
          </cell>
          <cell r="BD22">
            <v>18</v>
          </cell>
          <cell r="BE22">
            <v>-3.0832851852065275</v>
          </cell>
          <cell r="BF22">
            <v>-0.86576800000000009</v>
          </cell>
          <cell r="BG22" t="str">
            <v>Hydraulic Tools</v>
          </cell>
        </row>
        <row r="23">
          <cell r="AE23">
            <v>12</v>
          </cell>
          <cell r="AF23">
            <v>0.84851553541909652</v>
          </cell>
          <cell r="AG23">
            <v>0.2589434999999991</v>
          </cell>
          <cell r="AH23" t="str">
            <v>Specialty Tools</v>
          </cell>
          <cell r="AJ23">
            <v>14</v>
          </cell>
          <cell r="AK23">
            <v>0.2152645487527991</v>
          </cell>
          <cell r="AL23">
            <v>0.58237049999999879</v>
          </cell>
          <cell r="AM23" t="str">
            <v>Specialty Tools</v>
          </cell>
          <cell r="AO23">
            <v>5</v>
          </cell>
          <cell r="AP23">
            <v>8.0123845497308039</v>
          </cell>
          <cell r="AQ23">
            <v>1.6406124999999987</v>
          </cell>
          <cell r="AR23" t="str">
            <v>Specialty Tools</v>
          </cell>
          <cell r="AT23">
            <v>16</v>
          </cell>
          <cell r="AU23">
            <v>0.84851553541909652</v>
          </cell>
          <cell r="AV23">
            <v>0.2589434999999991</v>
          </cell>
          <cell r="AW23" t="str">
            <v>Specialty Tools</v>
          </cell>
          <cell r="AY23">
            <v>12</v>
          </cell>
          <cell r="AZ23">
            <v>0.2152645487527991</v>
          </cell>
          <cell r="BA23">
            <v>0.58237049999999879</v>
          </cell>
          <cell r="BB23" t="str">
            <v>Specialty Tools</v>
          </cell>
          <cell r="BD23">
            <v>6</v>
          </cell>
          <cell r="BE23">
            <v>8.0123845497308039</v>
          </cell>
          <cell r="BF23">
            <v>1.6406124999999987</v>
          </cell>
          <cell r="BG23" t="str">
            <v>Specialty Tools</v>
          </cell>
        </row>
        <row r="24">
          <cell r="AE24">
            <v>10</v>
          </cell>
          <cell r="AF24">
            <v>4.4489438220889994</v>
          </cell>
          <cell r="AG24">
            <v>2.0153012490912001</v>
          </cell>
          <cell r="AH24" t="str">
            <v>Access Group</v>
          </cell>
          <cell r="AJ24">
            <v>7</v>
          </cell>
          <cell r="AK24">
            <v>8.0240863919458008</v>
          </cell>
          <cell r="AL24">
            <v>3.0640116320411988</v>
          </cell>
          <cell r="AM24" t="str">
            <v>Access Group</v>
          </cell>
          <cell r="AO24">
            <v>6</v>
          </cell>
          <cell r="AP24">
            <v>4.1482409319107383</v>
          </cell>
          <cell r="AQ24">
            <v>1.8157742986911991</v>
          </cell>
          <cell r="AR24" t="str">
            <v>Access Group</v>
          </cell>
          <cell r="AT24">
            <v>8</v>
          </cell>
          <cell r="AU24">
            <v>4.4489438220889994</v>
          </cell>
          <cell r="AV24">
            <v>2.0153012490912001</v>
          </cell>
          <cell r="AW24" t="str">
            <v>Access Group</v>
          </cell>
          <cell r="AY24">
            <v>3</v>
          </cell>
          <cell r="AZ24">
            <v>8.0240863919458008</v>
          </cell>
          <cell r="BA24">
            <v>3.0640116320411988</v>
          </cell>
          <cell r="BB24" t="str">
            <v>Access Group</v>
          </cell>
          <cell r="BD24">
            <v>4</v>
          </cell>
          <cell r="BE24">
            <v>4.1482409319107383</v>
          </cell>
          <cell r="BF24">
            <v>1.8157742986911991</v>
          </cell>
          <cell r="BG24" t="str">
            <v>Access Group</v>
          </cell>
        </row>
        <row r="25">
          <cell r="AE25">
            <v>19</v>
          </cell>
          <cell r="AF25">
            <v>-46.614670124781803</v>
          </cell>
          <cell r="AG25">
            <v>-0.76222933999999998</v>
          </cell>
          <cell r="AH25" t="str">
            <v>STI</v>
          </cell>
          <cell r="AJ25">
            <v>18</v>
          </cell>
          <cell r="AK25">
            <v>-29.274173670638504</v>
          </cell>
          <cell r="AL25">
            <v>-0.41610734000000005</v>
          </cell>
          <cell r="AM25" t="str">
            <v>STI</v>
          </cell>
          <cell r="AO25">
            <v>18</v>
          </cell>
          <cell r="AP25">
            <v>-19.728982788445897</v>
          </cell>
          <cell r="AQ25">
            <v>-0.59216834000000007</v>
          </cell>
          <cell r="AR25" t="str">
            <v>STI</v>
          </cell>
          <cell r="AT25">
            <v>18</v>
          </cell>
          <cell r="AU25">
            <v>-46.614670124781803</v>
          </cell>
          <cell r="AV25">
            <v>-0.76222933999999998</v>
          </cell>
          <cell r="AW25" t="str">
            <v>STI</v>
          </cell>
          <cell r="AY25">
            <v>17</v>
          </cell>
          <cell r="AZ25">
            <v>-29.274173670638504</v>
          </cell>
          <cell r="BA25">
            <v>-0.41610734000000005</v>
          </cell>
          <cell r="BB25" t="str">
            <v>STI</v>
          </cell>
          <cell r="BD25">
            <v>16</v>
          </cell>
          <cell r="BE25">
            <v>-19.728982788445897</v>
          </cell>
          <cell r="BF25">
            <v>-0.59216834000000007</v>
          </cell>
          <cell r="BG25" t="str">
            <v>STI</v>
          </cell>
        </row>
        <row r="26">
          <cell r="AE26">
            <v>8</v>
          </cell>
          <cell r="AF26">
            <v>7.8322447187542652</v>
          </cell>
          <cell r="AG26">
            <v>0.15056834000000002</v>
          </cell>
          <cell r="AH26" t="str">
            <v>Total Commercial Hardware</v>
          </cell>
          <cell r="AJ26">
            <v>5</v>
          </cell>
          <cell r="AK26">
            <v>8.9578432700430746</v>
          </cell>
          <cell r="AL26">
            <v>0.17132434000000002</v>
          </cell>
          <cell r="AM26" t="str">
            <v>Total Commercial Hardware</v>
          </cell>
          <cell r="AO26">
            <v>8</v>
          </cell>
          <cell r="AP26">
            <v>3.4357069575813206</v>
          </cell>
          <cell r="AQ26">
            <v>5.7754340000000015E-2</v>
          </cell>
          <cell r="AR26" t="str">
            <v>Total Commercial Hardware</v>
          </cell>
          <cell r="AT26">
            <v>17</v>
          </cell>
          <cell r="AU26">
            <v>7.8322447187542652</v>
          </cell>
          <cell r="AV26">
            <v>0.15056834000000002</v>
          </cell>
          <cell r="AW26" t="str">
            <v>Total Commercial Hardware</v>
          </cell>
          <cell r="AY26">
            <v>14</v>
          </cell>
          <cell r="AZ26">
            <v>8.9578432700430746</v>
          </cell>
          <cell r="BA26">
            <v>0.17132434000000002</v>
          </cell>
          <cell r="BB26" t="str">
            <v>Total Commercial Hardware</v>
          </cell>
          <cell r="BD26">
            <v>13</v>
          </cell>
          <cell r="BE26">
            <v>3.4357069575813206</v>
          </cell>
          <cell r="BF26">
            <v>5.7754340000000015E-2</v>
          </cell>
          <cell r="BG26" t="str">
            <v>Total Commercial Hardware</v>
          </cell>
        </row>
        <row r="27">
          <cell r="AE27">
            <v>4</v>
          </cell>
          <cell r="AF27">
            <v>17.9950864148867</v>
          </cell>
          <cell r="AG27">
            <v>5.2215021505736026</v>
          </cell>
          <cell r="AH27" t="str">
            <v>Best</v>
          </cell>
          <cell r="AJ27">
            <v>2</v>
          </cell>
          <cell r="AK27">
            <v>22.629536752412903</v>
          </cell>
          <cell r="AL27">
            <v>5.2737407927736015</v>
          </cell>
          <cell r="AM27" t="str">
            <v>Best</v>
          </cell>
          <cell r="AO27">
            <v>3</v>
          </cell>
          <cell r="AP27">
            <v>14.978446052180757</v>
          </cell>
          <cell r="AQ27">
            <v>4.3831707313736032</v>
          </cell>
          <cell r="AR27" t="str">
            <v>Best</v>
          </cell>
          <cell r="AT27">
            <v>4</v>
          </cell>
          <cell r="AU27">
            <v>17.9950864148867</v>
          </cell>
          <cell r="AV27">
            <v>5.2215021505736026</v>
          </cell>
          <cell r="AW27" t="str">
            <v>Best</v>
          </cell>
          <cell r="AY27">
            <v>2</v>
          </cell>
          <cell r="AZ27">
            <v>22.629536752412903</v>
          </cell>
          <cell r="BA27">
            <v>5.2737407927736015</v>
          </cell>
          <cell r="BB27" t="str">
            <v>Best</v>
          </cell>
          <cell r="BD27">
            <v>2</v>
          </cell>
          <cell r="BE27">
            <v>14.978446052180757</v>
          </cell>
          <cell r="BF27">
            <v>4.3831707313736032</v>
          </cell>
          <cell r="BG27" t="str">
            <v>Best</v>
          </cell>
        </row>
        <row r="28">
          <cell r="AE28">
            <v>3</v>
          </cell>
          <cell r="AF28">
            <v>18.127509628748001</v>
          </cell>
          <cell r="AG28">
            <v>0.53375841999999984</v>
          </cell>
          <cell r="AH28" t="str">
            <v>SEC</v>
          </cell>
          <cell r="AJ28">
            <v>10</v>
          </cell>
          <cell r="AK28">
            <v>4.5326726792837064</v>
          </cell>
          <cell r="AL28">
            <v>-8.0595800000002882E-3</v>
          </cell>
          <cell r="AM28" t="str">
            <v>SEC</v>
          </cell>
          <cell r="AO28">
            <v>1</v>
          </cell>
          <cell r="AP28">
            <v>22.777646961106278</v>
          </cell>
          <cell r="AQ28">
            <v>0.85609241999999974</v>
          </cell>
          <cell r="AR28" t="str">
            <v>SEC</v>
          </cell>
          <cell r="AT28">
            <v>14</v>
          </cell>
          <cell r="AU28">
            <v>18.127509628748001</v>
          </cell>
          <cell r="AV28">
            <v>0.53375841999999984</v>
          </cell>
          <cell r="AW28" t="str">
            <v>SEC</v>
          </cell>
          <cell r="AY28">
            <v>16</v>
          </cell>
          <cell r="AZ28">
            <v>4.5326726792837064</v>
          </cell>
          <cell r="BA28">
            <v>-8.0595800000002882E-3</v>
          </cell>
          <cell r="BB28" t="str">
            <v>SEC</v>
          </cell>
          <cell r="BD28">
            <v>10</v>
          </cell>
          <cell r="BE28">
            <v>22.777646961106278</v>
          </cell>
          <cell r="BF28">
            <v>0.85609241999999974</v>
          </cell>
          <cell r="BG28" t="str">
            <v>SEC</v>
          </cell>
        </row>
        <row r="29">
          <cell r="AE29">
            <v>16</v>
          </cell>
          <cell r="AF29">
            <v>-3.7079187018430986</v>
          </cell>
          <cell r="AG29">
            <v>0.66879078055599983</v>
          </cell>
          <cell r="AH29" t="str">
            <v>Frisco Bay</v>
          </cell>
          <cell r="AJ29">
            <v>8</v>
          </cell>
          <cell r="AK29">
            <v>7.3859698705804959</v>
          </cell>
          <cell r="AL29">
            <v>1.0649111631559998</v>
          </cell>
          <cell r="AM29" t="str">
            <v>Frisco Bay</v>
          </cell>
          <cell r="AO29">
            <v>4</v>
          </cell>
          <cell r="AP29">
            <v>8.3235153679296054</v>
          </cell>
          <cell r="AQ29">
            <v>1.0149487381559994</v>
          </cell>
          <cell r="AR29" t="str">
            <v>Frisco Bay</v>
          </cell>
          <cell r="AT29">
            <v>12</v>
          </cell>
          <cell r="AU29">
            <v>-3.7079187018430986</v>
          </cell>
          <cell r="AV29">
            <v>0.66879078055599983</v>
          </cell>
          <cell r="AW29" t="str">
            <v>Frisco Bay</v>
          </cell>
          <cell r="AY29">
            <v>8</v>
          </cell>
          <cell r="AZ29">
            <v>7.3859698705804959</v>
          </cell>
          <cell r="BA29">
            <v>1.0649111631559998</v>
          </cell>
          <cell r="BB29" t="str">
            <v>Frisco Bay</v>
          </cell>
          <cell r="BD29">
            <v>7</v>
          </cell>
          <cell r="BE29">
            <v>8.3235153679296054</v>
          </cell>
          <cell r="BF29">
            <v>1.0149487381559994</v>
          </cell>
          <cell r="BG29" t="str">
            <v>Frisco Bay</v>
          </cell>
        </row>
        <row r="30">
          <cell r="AE30">
            <v>11</v>
          </cell>
          <cell r="AF30">
            <v>1.4395632617026024</v>
          </cell>
          <cell r="AG30">
            <v>0.65884577384100051</v>
          </cell>
          <cell r="AH30" t="str">
            <v>Blick</v>
          </cell>
          <cell r="AJ30">
            <v>16</v>
          </cell>
          <cell r="AK30">
            <v>-1.9418122271219005</v>
          </cell>
          <cell r="AL30">
            <v>0.39182966432100041</v>
          </cell>
          <cell r="AM30" t="str">
            <v>Blick</v>
          </cell>
          <cell r="AO30">
            <v>16</v>
          </cell>
          <cell r="AP30">
            <v>-17.756498913620256</v>
          </cell>
          <cell r="AQ30">
            <v>-2.0939806546790001</v>
          </cell>
          <cell r="AR30" t="str">
            <v>Blick</v>
          </cell>
          <cell r="AT30">
            <v>13</v>
          </cell>
          <cell r="AU30">
            <v>1.4395632617026024</v>
          </cell>
          <cell r="AV30">
            <v>0.65884577384100051</v>
          </cell>
          <cell r="AW30" t="str">
            <v>Blick</v>
          </cell>
          <cell r="AY30">
            <v>13</v>
          </cell>
          <cell r="AZ30">
            <v>-1.9418122271219005</v>
          </cell>
          <cell r="BA30">
            <v>0.39182966432100041</v>
          </cell>
          <cell r="BB30" t="str">
            <v>Blick</v>
          </cell>
          <cell r="BD30">
            <v>19</v>
          </cell>
          <cell r="BE30">
            <v>-17.756498913620256</v>
          </cell>
          <cell r="BF30">
            <v>-2.0939806546790001</v>
          </cell>
          <cell r="BG30" t="str">
            <v>Blick</v>
          </cell>
        </row>
      </sheetData>
      <sheetData sheetId="12">
        <row r="12">
          <cell r="AE12">
            <v>4</v>
          </cell>
          <cell r="AF12">
            <v>15.516793497056995</v>
          </cell>
          <cell r="AG12">
            <v>10.486256356792012</v>
          </cell>
          <cell r="AH12" t="str">
            <v>Hand Tools</v>
          </cell>
          <cell r="AJ12">
            <v>2</v>
          </cell>
          <cell r="AK12">
            <v>17.728414850550905</v>
          </cell>
          <cell r="AL12">
            <v>13.318303725143977</v>
          </cell>
          <cell r="AM12" t="str">
            <v>Hand Tools</v>
          </cell>
          <cell r="AO12">
            <v>15</v>
          </cell>
          <cell r="AP12">
            <v>-9.4672897969003031</v>
          </cell>
          <cell r="AQ12">
            <v>3.2716196856330129</v>
          </cell>
          <cell r="AR12" t="str">
            <v>Hand Tools</v>
          </cell>
          <cell r="AT12">
            <v>2</v>
          </cell>
          <cell r="AU12">
            <v>15.516793497056995</v>
          </cell>
          <cell r="AV12">
            <v>10.486256356792012</v>
          </cell>
          <cell r="AW12" t="str">
            <v>Hand Tools</v>
          </cell>
          <cell r="AY12">
            <v>1</v>
          </cell>
          <cell r="AZ12">
            <v>17.728414850550905</v>
          </cell>
          <cell r="BA12">
            <v>13.318303725143977</v>
          </cell>
          <cell r="BB12" t="str">
            <v>Hand Tools</v>
          </cell>
          <cell r="BD12">
            <v>1</v>
          </cell>
          <cell r="BE12">
            <v>-9.4672897969003031</v>
          </cell>
          <cell r="BF12">
            <v>3.2716196856330129</v>
          </cell>
          <cell r="BG12" t="str">
            <v>Hand Tools</v>
          </cell>
        </row>
        <row r="13">
          <cell r="AE13">
            <v>12</v>
          </cell>
          <cell r="AF13">
            <v>2.414048204690701</v>
          </cell>
          <cell r="AG13">
            <v>3.7068857182610042</v>
          </cell>
          <cell r="AH13" t="str">
            <v>ZAG</v>
          </cell>
          <cell r="AJ13">
            <v>15</v>
          </cell>
          <cell r="AK13">
            <v>-18.034766721004694</v>
          </cell>
          <cell r="AL13">
            <v>-2.2873393641489947</v>
          </cell>
          <cell r="AM13" t="str">
            <v>ZAG</v>
          </cell>
          <cell r="AO13">
            <v>16</v>
          </cell>
          <cell r="AP13">
            <v>-14.430577177239918</v>
          </cell>
          <cell r="AQ13">
            <v>-0.15835224069899567</v>
          </cell>
          <cell r="AR13" t="str">
            <v>ZAG</v>
          </cell>
          <cell r="AT13">
            <v>5</v>
          </cell>
          <cell r="AU13">
            <v>2.414048204690701</v>
          </cell>
          <cell r="AV13">
            <v>3.7068857182610042</v>
          </cell>
          <cell r="AW13" t="str">
            <v>ZAG</v>
          </cell>
          <cell r="AY13">
            <v>18</v>
          </cell>
          <cell r="AZ13">
            <v>-18.034766721004694</v>
          </cell>
          <cell r="BA13">
            <v>-2.2873393641489947</v>
          </cell>
          <cell r="BB13" t="str">
            <v>ZAG</v>
          </cell>
          <cell r="BD13">
            <v>14</v>
          </cell>
          <cell r="BE13">
            <v>-14.430577177239918</v>
          </cell>
          <cell r="BF13">
            <v>-0.15835224069899567</v>
          </cell>
          <cell r="BG13" t="str">
            <v>ZAG</v>
          </cell>
        </row>
        <row r="14">
          <cell r="AE14">
            <v>16</v>
          </cell>
          <cell r="AF14">
            <v>-12.957087021539991</v>
          </cell>
          <cell r="AG14">
            <v>-1.7550184965736086</v>
          </cell>
          <cell r="AH14" t="str">
            <v>Hardware</v>
          </cell>
          <cell r="AJ14">
            <v>17</v>
          </cell>
          <cell r="AK14">
            <v>-28.117972169807004</v>
          </cell>
          <cell r="AL14">
            <v>-1.7914714242336025</v>
          </cell>
          <cell r="AM14" t="str">
            <v>Hardware</v>
          </cell>
          <cell r="AO14">
            <v>13</v>
          </cell>
          <cell r="AP14">
            <v>-8.5705161528034353</v>
          </cell>
          <cell r="AQ14">
            <v>1.3662680598063943</v>
          </cell>
          <cell r="AR14" t="str">
            <v>Hardware</v>
          </cell>
          <cell r="AT14">
            <v>17</v>
          </cell>
          <cell r="AU14">
            <v>-12.957087021539991</v>
          </cell>
          <cell r="AV14">
            <v>-1.7550184965736086</v>
          </cell>
          <cell r="AW14" t="str">
            <v>Hardware</v>
          </cell>
          <cell r="AY14">
            <v>16</v>
          </cell>
          <cell r="AZ14">
            <v>-28.117972169807004</v>
          </cell>
          <cell r="BA14">
            <v>-1.7914714242336025</v>
          </cell>
          <cell r="BB14" t="str">
            <v>Hardware</v>
          </cell>
          <cell r="BD14">
            <v>3</v>
          </cell>
          <cell r="BE14">
            <v>-8.5705161528034353</v>
          </cell>
          <cell r="BF14">
            <v>1.3662680598063943</v>
          </cell>
          <cell r="BG14" t="str">
            <v>Hardware</v>
          </cell>
        </row>
        <row r="15">
          <cell r="AE15">
            <v>17</v>
          </cell>
          <cell r="AF15">
            <v>-28.342164581691804</v>
          </cell>
          <cell r="AG15">
            <v>1.5819152711422078</v>
          </cell>
          <cell r="AH15" t="str">
            <v>Mechanic Consumer</v>
          </cell>
          <cell r="AJ15">
            <v>12</v>
          </cell>
          <cell r="AK15">
            <v>-0.109171457000798</v>
          </cell>
          <cell r="AL15">
            <v>2.9731502410191979</v>
          </cell>
          <cell r="AM15" t="str">
            <v>Mechanic Consumer</v>
          </cell>
          <cell r="AO15">
            <v>19</v>
          </cell>
          <cell r="AP15">
            <v>-89.903602193171409</v>
          </cell>
          <cell r="AQ15">
            <v>-5.9792674105868002</v>
          </cell>
          <cell r="AR15" t="str">
            <v>Mechanic Consumer</v>
          </cell>
          <cell r="AT15">
            <v>7</v>
          </cell>
          <cell r="AU15">
            <v>-28.342164581691804</v>
          </cell>
          <cell r="AV15">
            <v>1.5819152711422078</v>
          </cell>
          <cell r="AW15" t="str">
            <v>Mechanic Consumer</v>
          </cell>
          <cell r="AY15">
            <v>5</v>
          </cell>
          <cell r="AZ15">
            <v>-0.109171457000798</v>
          </cell>
          <cell r="BA15">
            <v>2.9731502410191979</v>
          </cell>
          <cell r="BB15" t="str">
            <v>Mechanic Consumer</v>
          </cell>
          <cell r="BD15">
            <v>19</v>
          </cell>
          <cell r="BE15">
            <v>-89.903602193171409</v>
          </cell>
          <cell r="BF15">
            <v>-5.9792674105868002</v>
          </cell>
          <cell r="BG15" t="str">
            <v>Mechanic Consumer</v>
          </cell>
        </row>
        <row r="16">
          <cell r="AE16">
            <v>3</v>
          </cell>
          <cell r="AF16">
            <v>16.6056415310631</v>
          </cell>
          <cell r="AG16">
            <v>17.051591543945079</v>
          </cell>
          <cell r="AH16" t="str">
            <v>Fastening Systems</v>
          </cell>
          <cell r="AJ16">
            <v>6</v>
          </cell>
          <cell r="AK16">
            <v>8.2872141888958026</v>
          </cell>
          <cell r="AL16">
            <v>8.0214617138499733</v>
          </cell>
          <cell r="AM16" t="str">
            <v>Fastening Systems</v>
          </cell>
          <cell r="AO16">
            <v>14</v>
          </cell>
          <cell r="AP16">
            <v>-8.6567936204356499</v>
          </cell>
          <cell r="AQ16">
            <v>-4.3737886818409919</v>
          </cell>
          <cell r="AR16" t="str">
            <v>Fastening Systems</v>
          </cell>
          <cell r="AT16">
            <v>1</v>
          </cell>
          <cell r="AU16">
            <v>16.6056415310631</v>
          </cell>
          <cell r="AV16">
            <v>17.051591543945079</v>
          </cell>
          <cell r="AW16" t="str">
            <v>Fastening Systems</v>
          </cell>
          <cell r="AY16">
            <v>2</v>
          </cell>
          <cell r="AZ16">
            <v>8.2872141888958026</v>
          </cell>
          <cell r="BA16">
            <v>8.0214617138499733</v>
          </cell>
          <cell r="BB16" t="str">
            <v>Fastening Systems</v>
          </cell>
          <cell r="BD16">
            <v>18</v>
          </cell>
          <cell r="BE16">
            <v>-8.6567936204356499</v>
          </cell>
          <cell r="BF16">
            <v>-4.3737886818409919</v>
          </cell>
          <cell r="BG16" t="str">
            <v>Fastening Systems</v>
          </cell>
        </row>
        <row r="17">
          <cell r="AE17">
            <v>7</v>
          </cell>
          <cell r="AF17">
            <v>7.2859698058420008</v>
          </cell>
          <cell r="AG17">
            <v>-0.62681776175838166</v>
          </cell>
          <cell r="AH17" t="str">
            <v>Mac Tools</v>
          </cell>
          <cell r="AJ17">
            <v>7</v>
          </cell>
          <cell r="AK17">
            <v>7.922294623190993</v>
          </cell>
          <cell r="AL17">
            <v>-0.95713269672237544</v>
          </cell>
          <cell r="AM17" t="str">
            <v>Mac Tools</v>
          </cell>
          <cell r="AO17">
            <v>1</v>
          </cell>
          <cell r="AP17">
            <v>17.184972105006537</v>
          </cell>
          <cell r="AQ17">
            <v>1.1276489974296098</v>
          </cell>
          <cell r="AR17" t="str">
            <v>Mac Tools</v>
          </cell>
          <cell r="AT17">
            <v>16</v>
          </cell>
          <cell r="AU17">
            <v>7.2859698058420008</v>
          </cell>
          <cell r="AV17">
            <v>-0.62681776175838166</v>
          </cell>
          <cell r="AW17" t="str">
            <v>Mac Tools</v>
          </cell>
          <cell r="AY17">
            <v>15</v>
          </cell>
          <cell r="AZ17">
            <v>7.922294623190993</v>
          </cell>
          <cell r="BA17">
            <v>-0.95713269672237544</v>
          </cell>
          <cell r="BB17" t="str">
            <v>Mac Tools</v>
          </cell>
          <cell r="BD17">
            <v>6</v>
          </cell>
          <cell r="BE17">
            <v>17.184972105006537</v>
          </cell>
          <cell r="BF17">
            <v>1.1276489974296098</v>
          </cell>
          <cell r="BG17" t="str">
            <v>Mac Tools</v>
          </cell>
        </row>
        <row r="18">
          <cell r="AE18">
            <v>19</v>
          </cell>
          <cell r="AF18">
            <v>-43.005954384643999</v>
          </cell>
          <cell r="AG18">
            <v>-6.5151703079999592</v>
          </cell>
          <cell r="AH18" t="str">
            <v>Proto</v>
          </cell>
          <cell r="AJ18">
            <v>18</v>
          </cell>
          <cell r="AK18">
            <v>-36.403289502036003</v>
          </cell>
          <cell r="AL18">
            <v>-5.8167574429999576</v>
          </cell>
          <cell r="AM18" t="str">
            <v>Proto</v>
          </cell>
          <cell r="AO18">
            <v>17</v>
          </cell>
          <cell r="AP18">
            <v>-20.880689376057731</v>
          </cell>
          <cell r="AQ18">
            <v>-3.2160679079999639</v>
          </cell>
          <cell r="AR18" t="str">
            <v>Proto</v>
          </cell>
          <cell r="AT18">
            <v>19</v>
          </cell>
          <cell r="AU18">
            <v>-43.005954384643999</v>
          </cell>
          <cell r="AV18">
            <v>-6.5151703079999592</v>
          </cell>
          <cell r="AW18" t="str">
            <v>Proto</v>
          </cell>
          <cell r="AY18">
            <v>19</v>
          </cell>
          <cell r="AZ18">
            <v>-36.403289502036003</v>
          </cell>
          <cell r="BA18">
            <v>-5.8167574429999576</v>
          </cell>
          <cell r="BB18" t="str">
            <v>Proto</v>
          </cell>
          <cell r="BD18">
            <v>17</v>
          </cell>
          <cell r="BE18">
            <v>-20.880689376057731</v>
          </cell>
          <cell r="BF18">
            <v>-3.2160679079999639</v>
          </cell>
          <cell r="BG18" t="str">
            <v>Proto</v>
          </cell>
        </row>
        <row r="19">
          <cell r="AE19">
            <v>14</v>
          </cell>
          <cell r="AF19">
            <v>-4.5456396952292977</v>
          </cell>
          <cell r="AG19">
            <v>-0.10691888999999932</v>
          </cell>
          <cell r="AH19" t="str">
            <v>Vidmar</v>
          </cell>
          <cell r="AJ19">
            <v>3</v>
          </cell>
          <cell r="AK19">
            <v>13.111576560547697</v>
          </cell>
          <cell r="AL19">
            <v>0.61165211000000053</v>
          </cell>
          <cell r="AM19" t="str">
            <v>Vidmar</v>
          </cell>
          <cell r="AO19">
            <v>11</v>
          </cell>
          <cell r="AP19">
            <v>-4.7153362092718751</v>
          </cell>
          <cell r="AQ19">
            <v>0.19483111000000042</v>
          </cell>
          <cell r="AR19" t="str">
            <v>Vidmar</v>
          </cell>
          <cell r="AT19">
            <v>14</v>
          </cell>
          <cell r="AU19">
            <v>-4.5456396952292977</v>
          </cell>
          <cell r="AV19">
            <v>-0.10691888999999932</v>
          </cell>
          <cell r="AW19" t="str">
            <v>Vidmar</v>
          </cell>
          <cell r="AY19">
            <v>10</v>
          </cell>
          <cell r="AZ19">
            <v>13.111576560547697</v>
          </cell>
          <cell r="BA19">
            <v>0.61165211000000053</v>
          </cell>
          <cell r="BB19" t="str">
            <v>Vidmar</v>
          </cell>
          <cell r="BD19">
            <v>11</v>
          </cell>
          <cell r="BE19">
            <v>-4.7153362092718751</v>
          </cell>
          <cell r="BF19">
            <v>0.19483111000000042</v>
          </cell>
          <cell r="BG19" t="str">
            <v>Vidmar</v>
          </cell>
        </row>
        <row r="20">
          <cell r="AE20">
            <v>2</v>
          </cell>
          <cell r="AF20">
            <v>33.160874366495399</v>
          </cell>
          <cell r="AG20">
            <v>0.50822787440000017</v>
          </cell>
          <cell r="AH20" t="str">
            <v>Assembly Technologies</v>
          </cell>
          <cell r="AJ20">
            <v>1</v>
          </cell>
          <cell r="AK20">
            <v>28.562911116423194</v>
          </cell>
          <cell r="AL20">
            <v>-0.27254253730000233</v>
          </cell>
          <cell r="AM20" t="str">
            <v>Assembly Technologies</v>
          </cell>
          <cell r="AO20">
            <v>2</v>
          </cell>
          <cell r="AP20">
            <v>16.275535896379921</v>
          </cell>
          <cell r="AQ20">
            <v>0.37591655319999973</v>
          </cell>
          <cell r="AR20" t="str">
            <v>Assembly Technologies</v>
          </cell>
          <cell r="AT20">
            <v>11</v>
          </cell>
          <cell r="AU20">
            <v>33.160874366495399</v>
          </cell>
          <cell r="AV20">
            <v>0.50822787440000017</v>
          </cell>
          <cell r="AW20" t="str">
            <v>Assembly Technologies</v>
          </cell>
          <cell r="AY20">
            <v>14</v>
          </cell>
          <cell r="AZ20">
            <v>28.562911116423194</v>
          </cell>
          <cell r="BA20">
            <v>-0.27254253730000233</v>
          </cell>
          <cell r="BB20" t="str">
            <v>Assembly Technologies</v>
          </cell>
          <cell r="BD20">
            <v>9</v>
          </cell>
          <cell r="BE20">
            <v>16.275535896379921</v>
          </cell>
          <cell r="BF20">
            <v>0.37591655319999973</v>
          </cell>
          <cell r="BG20" t="str">
            <v>Assembly Technologies</v>
          </cell>
        </row>
        <row r="21">
          <cell r="AE21">
            <v>6</v>
          </cell>
          <cell r="AF21">
            <v>7.8986793099269903</v>
          </cell>
          <cell r="AG21">
            <v>7.1163154542180074</v>
          </cell>
          <cell r="AH21" t="str">
            <v>CST</v>
          </cell>
          <cell r="AJ21">
            <v>14</v>
          </cell>
          <cell r="AK21">
            <v>-16.792014412520004</v>
          </cell>
          <cell r="AL21">
            <v>4.5586241800180076</v>
          </cell>
          <cell r="AM21" t="str">
            <v>CST</v>
          </cell>
          <cell r="AO21">
            <v>18</v>
          </cell>
          <cell r="AP21">
            <v>-33.544899277481093</v>
          </cell>
          <cell r="AQ21">
            <v>1.1428032338180074</v>
          </cell>
          <cell r="AR21" t="str">
            <v>CST</v>
          </cell>
          <cell r="AT21">
            <v>3</v>
          </cell>
          <cell r="AU21">
            <v>7.8986793099269903</v>
          </cell>
          <cell r="AV21">
            <v>7.1163154542180074</v>
          </cell>
          <cell r="AW21" t="str">
            <v>CST</v>
          </cell>
          <cell r="AY21">
            <v>3</v>
          </cell>
          <cell r="AZ21">
            <v>-16.792014412520004</v>
          </cell>
          <cell r="BA21">
            <v>4.5586241800180076</v>
          </cell>
          <cell r="BB21" t="str">
            <v>CST</v>
          </cell>
          <cell r="BD21">
            <v>5</v>
          </cell>
          <cell r="BE21">
            <v>-33.544899277481093</v>
          </cell>
          <cell r="BF21">
            <v>1.1428032338180074</v>
          </cell>
          <cell r="BG21" t="str">
            <v>CST</v>
          </cell>
        </row>
        <row r="22">
          <cell r="AE22">
            <v>8</v>
          </cell>
          <cell r="AF22">
            <v>6.2843368847699992</v>
          </cell>
          <cell r="AG22">
            <v>3.8016829999999988</v>
          </cell>
          <cell r="AH22" t="str">
            <v>Hydraulic Tools</v>
          </cell>
          <cell r="AJ22">
            <v>5</v>
          </cell>
          <cell r="AK22">
            <v>8.437856870408595</v>
          </cell>
          <cell r="AL22">
            <v>3.6761970000000002</v>
          </cell>
          <cell r="AM22" t="str">
            <v>Hydraulic Tools</v>
          </cell>
          <cell r="AO22">
            <v>4</v>
          </cell>
          <cell r="AP22">
            <v>14.284172700642642</v>
          </cell>
          <cell r="AQ22">
            <v>1.6347119999999986</v>
          </cell>
          <cell r="AR22" t="str">
            <v>Hydraulic Tools</v>
          </cell>
          <cell r="AT22">
            <v>4</v>
          </cell>
          <cell r="AU22">
            <v>6.2843368847699992</v>
          </cell>
          <cell r="AV22">
            <v>3.8016829999999988</v>
          </cell>
          <cell r="AW22" t="str">
            <v>Hydraulic Tools</v>
          </cell>
          <cell r="AY22">
            <v>4</v>
          </cell>
          <cell r="AZ22">
            <v>8.437856870408595</v>
          </cell>
          <cell r="BA22">
            <v>3.6761970000000002</v>
          </cell>
          <cell r="BB22" t="str">
            <v>Hydraulic Tools</v>
          </cell>
          <cell r="BD22">
            <v>2</v>
          </cell>
          <cell r="BE22">
            <v>14.284172700642642</v>
          </cell>
          <cell r="BF22">
            <v>1.6347119999999986</v>
          </cell>
          <cell r="BG22" t="str">
            <v>Hydraulic Tools</v>
          </cell>
        </row>
        <row r="23">
          <cell r="AE23">
            <v>9</v>
          </cell>
          <cell r="AF23">
            <v>5.6168152685367048</v>
          </cell>
          <cell r="AG23">
            <v>1.1400420899999997</v>
          </cell>
          <cell r="AH23" t="str">
            <v>Specialty Tools</v>
          </cell>
          <cell r="AJ23">
            <v>13</v>
          </cell>
          <cell r="AK23">
            <v>-1.1422237709566971</v>
          </cell>
          <cell r="AL23">
            <v>0.51929909000000052</v>
          </cell>
          <cell r="AM23" t="str">
            <v>Specialty Tools</v>
          </cell>
          <cell r="AO23">
            <v>7</v>
          </cell>
          <cell r="AP23">
            <v>3.8067000439582657</v>
          </cell>
          <cell r="AQ23">
            <v>0.97912108999999958</v>
          </cell>
          <cell r="AR23" t="str">
            <v>Specialty Tools</v>
          </cell>
          <cell r="AT23">
            <v>9</v>
          </cell>
          <cell r="AU23">
            <v>5.6168152685367048</v>
          </cell>
          <cell r="AV23">
            <v>1.1400420899999997</v>
          </cell>
          <cell r="AW23" t="str">
            <v>Specialty Tools</v>
          </cell>
          <cell r="AY23">
            <v>11</v>
          </cell>
          <cell r="AZ23">
            <v>-1.1422237709566971</v>
          </cell>
          <cell r="BA23">
            <v>0.51929909000000052</v>
          </cell>
          <cell r="BB23" t="str">
            <v>Specialty Tools</v>
          </cell>
          <cell r="BD23">
            <v>8</v>
          </cell>
          <cell r="BE23">
            <v>3.8067000439582657</v>
          </cell>
          <cell r="BF23">
            <v>0.97912108999999958</v>
          </cell>
          <cell r="BG23" t="str">
            <v>Specialty Tools</v>
          </cell>
        </row>
        <row r="24">
          <cell r="AE24">
            <v>13</v>
          </cell>
          <cell r="AF24">
            <v>-2.0837789492850973</v>
          </cell>
          <cell r="AG24">
            <v>-0.24036680608799799</v>
          </cell>
          <cell r="AH24" t="str">
            <v>Access Group</v>
          </cell>
          <cell r="AJ24">
            <v>9</v>
          </cell>
          <cell r="AK24">
            <v>2.4030529600998989</v>
          </cell>
          <cell r="AL24">
            <v>0.94883177586200773</v>
          </cell>
          <cell r="AM24" t="str">
            <v>Access Group</v>
          </cell>
          <cell r="AO24">
            <v>8</v>
          </cell>
          <cell r="AP24">
            <v>1.8226468984366306</v>
          </cell>
          <cell r="AQ24">
            <v>1.063004813112002</v>
          </cell>
          <cell r="AR24" t="str">
            <v>Access Group</v>
          </cell>
          <cell r="AT24">
            <v>15</v>
          </cell>
          <cell r="AU24">
            <v>-2.0837789492850973</v>
          </cell>
          <cell r="AV24">
            <v>-0.24036680608799799</v>
          </cell>
          <cell r="AW24" t="str">
            <v>Access Group</v>
          </cell>
          <cell r="AY24">
            <v>8</v>
          </cell>
          <cell r="AZ24">
            <v>2.4030529600998989</v>
          </cell>
          <cell r="BA24">
            <v>0.94883177586200773</v>
          </cell>
          <cell r="BB24" t="str">
            <v>Access Group</v>
          </cell>
          <cell r="BD24">
            <v>7</v>
          </cell>
          <cell r="BE24">
            <v>1.8226468984366306</v>
          </cell>
          <cell r="BF24">
            <v>1.063004813112002</v>
          </cell>
          <cell r="BG24" t="str">
            <v>Access Group</v>
          </cell>
        </row>
        <row r="25">
          <cell r="AE25">
            <v>10</v>
          </cell>
          <cell r="AF25">
            <v>4.3364942645661984</v>
          </cell>
          <cell r="AG25">
            <v>0.85636007999999997</v>
          </cell>
          <cell r="AH25" t="str">
            <v>STI</v>
          </cell>
          <cell r="AJ25">
            <v>11</v>
          </cell>
          <cell r="AK25">
            <v>0.67691577633699751</v>
          </cell>
          <cell r="AL25">
            <v>0.86135708000000011</v>
          </cell>
          <cell r="AM25" t="str">
            <v>STI</v>
          </cell>
          <cell r="AO25">
            <v>6</v>
          </cell>
          <cell r="AP25">
            <v>6.854173124139237</v>
          </cell>
          <cell r="AQ25">
            <v>-7.1195920000000079E-2</v>
          </cell>
          <cell r="AR25" t="str">
            <v>STI</v>
          </cell>
          <cell r="AT25">
            <v>10</v>
          </cell>
          <cell r="AU25">
            <v>4.3364942645661984</v>
          </cell>
          <cell r="AV25">
            <v>0.85636007999999997</v>
          </cell>
          <cell r="AW25" t="str">
            <v>STI</v>
          </cell>
          <cell r="AY25">
            <v>9</v>
          </cell>
          <cell r="AZ25">
            <v>0.67691577633699751</v>
          </cell>
          <cell r="BA25">
            <v>0.86135708000000011</v>
          </cell>
          <cell r="BB25" t="str">
            <v>STI</v>
          </cell>
          <cell r="BD25">
            <v>13</v>
          </cell>
          <cell r="BE25">
            <v>6.854173124139237</v>
          </cell>
          <cell r="BF25">
            <v>-7.1195920000000079E-2</v>
          </cell>
          <cell r="BG25" t="str">
            <v>STI</v>
          </cell>
        </row>
        <row r="26">
          <cell r="AE26">
            <v>1</v>
          </cell>
          <cell r="AF26">
            <v>36.848271933202</v>
          </cell>
          <cell r="AG26">
            <v>1.9647126508000046E-2</v>
          </cell>
          <cell r="AH26" t="str">
            <v>Total Commercial Hardware</v>
          </cell>
          <cell r="AJ26">
            <v>19</v>
          </cell>
          <cell r="AK26">
            <v>-40.563562658085999</v>
          </cell>
          <cell r="AL26">
            <v>-0.14371576924200014</v>
          </cell>
          <cell r="AM26" t="str">
            <v>Total Commercial Hardware</v>
          </cell>
          <cell r="AO26">
            <v>3</v>
          </cell>
          <cell r="AP26">
            <v>14.455366792609624</v>
          </cell>
          <cell r="AQ26">
            <v>1.857266170799976E-2</v>
          </cell>
          <cell r="AR26" t="str">
            <v>Total Commercial Hardware</v>
          </cell>
          <cell r="AT26">
            <v>13</v>
          </cell>
          <cell r="AU26">
            <v>36.848271933202</v>
          </cell>
          <cell r="AV26">
            <v>1.9647126508000046E-2</v>
          </cell>
          <cell r="AW26" t="str">
            <v>Total Commercial Hardware</v>
          </cell>
          <cell r="AY26">
            <v>13</v>
          </cell>
          <cell r="AZ26">
            <v>-40.563562658085999</v>
          </cell>
          <cell r="BA26">
            <v>-0.14371576924200014</v>
          </cell>
          <cell r="BB26" t="str">
            <v>Total Commercial Hardware</v>
          </cell>
          <cell r="BD26">
            <v>12</v>
          </cell>
          <cell r="BE26">
            <v>14.455366792609624</v>
          </cell>
          <cell r="BF26">
            <v>1.857266170799976E-2</v>
          </cell>
          <cell r="BG26" t="str">
            <v>Total Commercial Hardware</v>
          </cell>
        </row>
        <row r="27">
          <cell r="AE27">
            <v>11</v>
          </cell>
          <cell r="AF27">
            <v>3.9777808349124086</v>
          </cell>
          <cell r="AG27">
            <v>1.9451999861840008</v>
          </cell>
          <cell r="AH27" t="str">
            <v>Best</v>
          </cell>
          <cell r="AJ27">
            <v>4</v>
          </cell>
          <cell r="AK27">
            <v>8.7122526135759131</v>
          </cell>
          <cell r="AL27">
            <v>2.1137524198340021</v>
          </cell>
          <cell r="AM27" t="str">
            <v>Best</v>
          </cell>
          <cell r="AO27">
            <v>12</v>
          </cell>
          <cell r="AP27">
            <v>-8.1789307848484327</v>
          </cell>
          <cell r="AQ27">
            <v>-0.83040837861599925</v>
          </cell>
          <cell r="AR27" t="str">
            <v>Best</v>
          </cell>
          <cell r="AT27">
            <v>6</v>
          </cell>
          <cell r="AU27">
            <v>3.9777808349124086</v>
          </cell>
          <cell r="AV27">
            <v>1.9451999861840008</v>
          </cell>
          <cell r="AW27" t="str">
            <v>Best</v>
          </cell>
          <cell r="AY27">
            <v>6</v>
          </cell>
          <cell r="AZ27">
            <v>8.7122526135759131</v>
          </cell>
          <cell r="BA27">
            <v>2.1137524198340021</v>
          </cell>
          <cell r="BB27" t="str">
            <v>Best</v>
          </cell>
          <cell r="BD27">
            <v>16</v>
          </cell>
          <cell r="BE27">
            <v>-8.1789307848484327</v>
          </cell>
          <cell r="BF27">
            <v>-0.83040837861599925</v>
          </cell>
          <cell r="BG27" t="str">
            <v>Best</v>
          </cell>
        </row>
        <row r="28">
          <cell r="AE28">
            <v>5</v>
          </cell>
          <cell r="AF28">
            <v>12.977351465771704</v>
          </cell>
          <cell r="AG28">
            <v>0.37201386999999952</v>
          </cell>
          <cell r="AH28" t="str">
            <v>SEC</v>
          </cell>
          <cell r="AJ28">
            <v>10</v>
          </cell>
          <cell r="AK28">
            <v>1.1254552310807071</v>
          </cell>
          <cell r="AL28">
            <v>-0.11743913000000061</v>
          </cell>
          <cell r="AM28" t="str">
            <v>SEC</v>
          </cell>
          <cell r="AO28">
            <v>9</v>
          </cell>
          <cell r="AP28">
            <v>-0.5973854779003176</v>
          </cell>
          <cell r="AQ28">
            <v>0.19926286999999965</v>
          </cell>
          <cell r="AR28" t="str">
            <v>SEC</v>
          </cell>
          <cell r="AT28">
            <v>12</v>
          </cell>
          <cell r="AU28">
            <v>12.977351465771704</v>
          </cell>
          <cell r="AV28">
            <v>0.37201386999999952</v>
          </cell>
          <cell r="AW28" t="str">
            <v>SEC</v>
          </cell>
          <cell r="AY28">
            <v>12</v>
          </cell>
          <cell r="AZ28">
            <v>1.1254552310807071</v>
          </cell>
          <cell r="BA28">
            <v>-0.11743913000000061</v>
          </cell>
          <cell r="BB28" t="str">
            <v>SEC</v>
          </cell>
          <cell r="BD28">
            <v>10</v>
          </cell>
          <cell r="BE28">
            <v>-0.5973854779003176</v>
          </cell>
          <cell r="BF28">
            <v>0.19926286999999965</v>
          </cell>
          <cell r="BG28" t="str">
            <v>SEC</v>
          </cell>
        </row>
        <row r="29">
          <cell r="AE29">
            <v>15</v>
          </cell>
          <cell r="AF29">
            <v>-5.1481074256771961</v>
          </cell>
          <cell r="AG29">
            <v>1.3149780615288007</v>
          </cell>
          <cell r="AH29" t="str">
            <v>Frisco Bay</v>
          </cell>
          <cell r="AJ29">
            <v>8</v>
          </cell>
          <cell r="AK29">
            <v>6.2327955525270937</v>
          </cell>
          <cell r="AL29">
            <v>1.3105446434788002</v>
          </cell>
          <cell r="AM29" t="str">
            <v>Frisco Bay</v>
          </cell>
          <cell r="AO29">
            <v>5</v>
          </cell>
          <cell r="AP29">
            <v>7.7335805298910429</v>
          </cell>
          <cell r="AQ29">
            <v>1.1746564927287997</v>
          </cell>
          <cell r="AR29" t="str">
            <v>Frisco Bay</v>
          </cell>
          <cell r="AT29">
            <v>8</v>
          </cell>
          <cell r="AU29">
            <v>-5.1481074256771961</v>
          </cell>
          <cell r="AV29">
            <v>1.3149780615288007</v>
          </cell>
          <cell r="AW29" t="str">
            <v>Frisco Bay</v>
          </cell>
          <cell r="AY29">
            <v>7</v>
          </cell>
          <cell r="AZ29">
            <v>6.2327955525270937</v>
          </cell>
          <cell r="BA29">
            <v>1.3105446434788002</v>
          </cell>
          <cell r="BB29" t="str">
            <v>Frisco Bay</v>
          </cell>
          <cell r="BD29">
            <v>4</v>
          </cell>
          <cell r="BE29">
            <v>7.7335805298910429</v>
          </cell>
          <cell r="BF29">
            <v>1.1746564927287997</v>
          </cell>
          <cell r="BG29" t="str">
            <v>Frisco Bay</v>
          </cell>
        </row>
        <row r="30">
          <cell r="AE30">
            <v>18</v>
          </cell>
          <cell r="AF30">
            <v>-38.1686290559215</v>
          </cell>
          <cell r="AG30">
            <v>-4.1218237584461974</v>
          </cell>
          <cell r="AH30" t="str">
            <v>Blick</v>
          </cell>
          <cell r="AJ30">
            <v>16</v>
          </cell>
          <cell r="AK30">
            <v>-24.021303056626195</v>
          </cell>
          <cell r="AL30">
            <v>-2.175164897756197</v>
          </cell>
          <cell r="AM30" t="str">
            <v>Blick</v>
          </cell>
          <cell r="AO30">
            <v>10</v>
          </cell>
          <cell r="AP30">
            <v>-4.2791116860310154</v>
          </cell>
          <cell r="AQ30">
            <v>-0.3521020400461996</v>
          </cell>
          <cell r="AR30" t="str">
            <v>Blick</v>
          </cell>
          <cell r="AT30">
            <v>18</v>
          </cell>
          <cell r="AU30">
            <v>-38.1686290559215</v>
          </cell>
          <cell r="AV30">
            <v>-4.1218237584461974</v>
          </cell>
          <cell r="AW30" t="str">
            <v>Blick</v>
          </cell>
          <cell r="AY30">
            <v>17</v>
          </cell>
          <cell r="AZ30">
            <v>-24.021303056626195</v>
          </cell>
          <cell r="BA30">
            <v>-2.175164897756197</v>
          </cell>
          <cell r="BB30" t="str">
            <v>Blick</v>
          </cell>
          <cell r="BD30">
            <v>15</v>
          </cell>
          <cell r="BE30">
            <v>-4.2791116860310154</v>
          </cell>
          <cell r="BF30">
            <v>-0.3521020400461996</v>
          </cell>
          <cell r="BG30" t="str">
            <v>Blick</v>
          </cell>
        </row>
      </sheetData>
      <sheetData sheetId="13"/>
      <sheetData sheetId="14"/>
      <sheetData sheetId="15"/>
      <sheetData sheetId="16">
        <row r="12">
          <cell r="AE12">
            <v>8</v>
          </cell>
          <cell r="AF12">
            <v>0.15888464591516982</v>
          </cell>
          <cell r="AG12">
            <v>6.5313203094311234</v>
          </cell>
          <cell r="AH12" t="str">
            <v>Hand Tools</v>
          </cell>
          <cell r="AJ12">
            <v>13</v>
          </cell>
          <cell r="AK12">
            <v>-0.62255234755960975</v>
          </cell>
          <cell r="AL12">
            <v>24.017109039495097</v>
          </cell>
          <cell r="AM12" t="str">
            <v>Hand Tools</v>
          </cell>
          <cell r="AO12">
            <v>9</v>
          </cell>
          <cell r="AP12">
            <v>-0.13518723126199728</v>
          </cell>
          <cell r="AQ12">
            <v>16.671540828722101</v>
          </cell>
          <cell r="AR12" t="str">
            <v>Hand Tools</v>
          </cell>
        </row>
        <row r="13">
          <cell r="AE13">
            <v>2</v>
          </cell>
          <cell r="AF13">
            <v>1.5762308031310797</v>
          </cell>
          <cell r="AG13">
            <v>-1.9798242215360062</v>
          </cell>
          <cell r="AH13" t="str">
            <v>ZAG</v>
          </cell>
          <cell r="AJ13">
            <v>3</v>
          </cell>
          <cell r="AK13">
            <v>0.5821587414713898</v>
          </cell>
          <cell r="AL13">
            <v>0.19818631664399078</v>
          </cell>
          <cell r="AM13" t="str">
            <v>ZAG</v>
          </cell>
          <cell r="AO13">
            <v>5</v>
          </cell>
          <cell r="AP13">
            <v>0.21261291845991881</v>
          </cell>
          <cell r="AQ13">
            <v>2.0111563406240016</v>
          </cell>
          <cell r="AR13" t="str">
            <v>ZAG</v>
          </cell>
        </row>
        <row r="14">
          <cell r="AE14">
            <v>4</v>
          </cell>
          <cell r="AF14">
            <v>1.2945097416701699</v>
          </cell>
          <cell r="AG14">
            <v>-5.8520999849464026</v>
          </cell>
          <cell r="AH14" t="str">
            <v>Hardware</v>
          </cell>
          <cell r="AJ14">
            <v>1</v>
          </cell>
          <cell r="AK14">
            <v>1.2259415095854496</v>
          </cell>
          <cell r="AL14">
            <v>-1.4131289994464034</v>
          </cell>
          <cell r="AM14" t="str">
            <v>Hardware</v>
          </cell>
          <cell r="AO14">
            <v>4</v>
          </cell>
          <cell r="AP14">
            <v>0.49169920289474156</v>
          </cell>
          <cell r="AQ14">
            <v>-3.2198765571463994</v>
          </cell>
          <cell r="AR14" t="str">
            <v>Hardware</v>
          </cell>
        </row>
        <row r="15">
          <cell r="AE15">
            <v>5</v>
          </cell>
          <cell r="AF15">
            <v>0.82837070501744048</v>
          </cell>
          <cell r="AG15">
            <v>5.268159798556006</v>
          </cell>
          <cell r="AH15" t="str">
            <v>Mechanic Consumer</v>
          </cell>
          <cell r="AJ15">
            <v>18</v>
          </cell>
          <cell r="AK15">
            <v>-1.7214297409524297</v>
          </cell>
          <cell r="AL15">
            <v>9.1163809828899929</v>
          </cell>
          <cell r="AM15" t="str">
            <v>Mechanic Consumer</v>
          </cell>
          <cell r="AO15">
            <v>1</v>
          </cell>
          <cell r="AP15">
            <v>1.9237438790065973</v>
          </cell>
          <cell r="AQ15">
            <v>-2.5538852564940129</v>
          </cell>
          <cell r="AR15" t="str">
            <v>Mechanic Consumer</v>
          </cell>
        </row>
        <row r="16">
          <cell r="AE16">
            <v>14</v>
          </cell>
          <cell r="AF16">
            <v>-0.38685753741974027</v>
          </cell>
          <cell r="AG16">
            <v>11.643070040046922</v>
          </cell>
          <cell r="AH16" t="str">
            <v>Fastening Systems</v>
          </cell>
          <cell r="AJ16">
            <v>14</v>
          </cell>
          <cell r="AK16">
            <v>-0.63090877748941976</v>
          </cell>
          <cell r="AL16">
            <v>16.698920109501927</v>
          </cell>
          <cell r="AM16" t="str">
            <v>Fastening Systems</v>
          </cell>
          <cell r="AO16">
            <v>8</v>
          </cell>
          <cell r="AP16">
            <v>-7.1710528596233392E-2</v>
          </cell>
          <cell r="AQ16">
            <v>2.7269077033919586</v>
          </cell>
          <cell r="AR16" t="str">
            <v>Fastening Systems</v>
          </cell>
        </row>
        <row r="17">
          <cell r="AE17">
            <v>12</v>
          </cell>
          <cell r="AF17">
            <v>-0.27435392199509989</v>
          </cell>
          <cell r="AG17">
            <v>-1.6947552910503845</v>
          </cell>
          <cell r="AH17" t="str">
            <v>Mac Tools</v>
          </cell>
          <cell r="AJ17">
            <v>6</v>
          </cell>
          <cell r="AK17">
            <v>0.26378345798551983</v>
          </cell>
          <cell r="AL17">
            <v>-7.1232420020124181</v>
          </cell>
          <cell r="AM17" t="str">
            <v>Mac Tools</v>
          </cell>
          <cell r="AO17">
            <v>12</v>
          </cell>
          <cell r="AP17">
            <v>-0.33386758546215045</v>
          </cell>
          <cell r="AQ17">
            <v>-2.3493854540143815</v>
          </cell>
          <cell r="AR17" t="str">
            <v>Mac Tools</v>
          </cell>
        </row>
        <row r="18">
          <cell r="AE18">
            <v>6</v>
          </cell>
          <cell r="AF18">
            <v>0.67452174808925003</v>
          </cell>
          <cell r="AG18">
            <v>-3.9819881279999905</v>
          </cell>
          <cell r="AH18" t="str">
            <v>Proto</v>
          </cell>
          <cell r="AJ18">
            <v>4</v>
          </cell>
          <cell r="AK18">
            <v>0.46219502436470039</v>
          </cell>
          <cell r="AL18">
            <v>-1.8384613329999908</v>
          </cell>
          <cell r="AM18" t="str">
            <v>Proto</v>
          </cell>
          <cell r="AO18">
            <v>6</v>
          </cell>
          <cell r="AP18">
            <v>0.11981644972921535</v>
          </cell>
          <cell r="AQ18">
            <v>5.4111152000004381E-2</v>
          </cell>
          <cell r="AR18" t="str">
            <v>Proto</v>
          </cell>
        </row>
        <row r="19">
          <cell r="AE19">
            <v>1</v>
          </cell>
          <cell r="AF19">
            <v>1.6887853104780008</v>
          </cell>
          <cell r="AG19">
            <v>-0.29939588000000317</v>
          </cell>
          <cell r="AH19" t="str">
            <v>Vidmar</v>
          </cell>
          <cell r="AJ19">
            <v>2</v>
          </cell>
          <cell r="AK19">
            <v>0.65398349923315102</v>
          </cell>
          <cell r="AL19">
            <v>-0.98545688000000276</v>
          </cell>
          <cell r="AM19" t="str">
            <v>Vidmar</v>
          </cell>
          <cell r="AO19">
            <v>2</v>
          </cell>
          <cell r="AP19">
            <v>1.0844307522324588</v>
          </cell>
          <cell r="AQ19">
            <v>0.20143711999999692</v>
          </cell>
          <cell r="AR19" t="str">
            <v>Vidmar</v>
          </cell>
        </row>
        <row r="20">
          <cell r="AE20">
            <v>16</v>
          </cell>
          <cell r="AF20">
            <v>-0.86676621569110024</v>
          </cell>
          <cell r="AG20">
            <v>-0.34085630920000298</v>
          </cell>
          <cell r="AH20" t="str">
            <v>Assembly Technologies</v>
          </cell>
          <cell r="AJ20">
            <v>11</v>
          </cell>
          <cell r="AK20">
            <v>-0.38945880346790007</v>
          </cell>
          <cell r="AL20">
            <v>-3.9841763136000097</v>
          </cell>
          <cell r="AM20" t="str">
            <v>Assembly Technologies</v>
          </cell>
          <cell r="AO20">
            <v>18</v>
          </cell>
          <cell r="AP20">
            <v>-0.66970625593052757</v>
          </cell>
          <cell r="AQ20">
            <v>1.1198198636999912</v>
          </cell>
          <cell r="AR20" t="str">
            <v>Assembly Technologies</v>
          </cell>
        </row>
        <row r="21">
          <cell r="AE21">
            <v>11</v>
          </cell>
          <cell r="AF21">
            <v>-9.4354253728289983E-2</v>
          </cell>
          <cell r="AG21">
            <v>9.4494887079410042</v>
          </cell>
          <cell r="AH21" t="str">
            <v>CST</v>
          </cell>
          <cell r="AJ21">
            <v>10</v>
          </cell>
          <cell r="AK21">
            <v>-0.13573457829492996</v>
          </cell>
          <cell r="AL21">
            <v>8.1273040423410059</v>
          </cell>
          <cell r="AM21" t="str">
            <v>CST</v>
          </cell>
          <cell r="AO21">
            <v>7</v>
          </cell>
          <cell r="AP21">
            <v>2.4972312983915668E-2</v>
          </cell>
          <cell r="AQ21">
            <v>1.9738698205410046</v>
          </cell>
          <cell r="AR21" t="str">
            <v>CST</v>
          </cell>
        </row>
        <row r="22">
          <cell r="AE22">
            <v>13</v>
          </cell>
          <cell r="AF22">
            <v>-0.2917964612656001</v>
          </cell>
          <cell r="AG22">
            <v>6.4853870000000029</v>
          </cell>
          <cell r="AH22" t="str">
            <v>Hydraulic Tools</v>
          </cell>
          <cell r="AJ22">
            <v>9</v>
          </cell>
          <cell r="AK22">
            <v>-7.021300756686033E-2</v>
          </cell>
          <cell r="AL22">
            <v>4.9891059999999996</v>
          </cell>
          <cell r="AM22" t="str">
            <v>Hydraulic Tools</v>
          </cell>
          <cell r="AO22">
            <v>17</v>
          </cell>
          <cell r="AP22">
            <v>-0.47213150571163398</v>
          </cell>
          <cell r="AQ22">
            <v>1.9917149999999992</v>
          </cell>
          <cell r="AR22" t="str">
            <v>Hydraulic Tools</v>
          </cell>
        </row>
        <row r="23">
          <cell r="AE23">
            <v>15</v>
          </cell>
          <cell r="AF23">
            <v>-0.75155813026969032</v>
          </cell>
          <cell r="AG23">
            <v>1.2816059099999997</v>
          </cell>
          <cell r="AH23" t="str">
            <v>Specialty Tools</v>
          </cell>
          <cell r="AJ23">
            <v>16</v>
          </cell>
          <cell r="AK23">
            <v>-1.0203138869619899</v>
          </cell>
          <cell r="AL23">
            <v>2.4026839099999986</v>
          </cell>
          <cell r="AM23" t="str">
            <v>Specialty Tools</v>
          </cell>
          <cell r="AO23">
            <v>11</v>
          </cell>
          <cell r="AP23">
            <v>-0.16108476124421944</v>
          </cell>
          <cell r="AQ23">
            <v>0.6561069100000001</v>
          </cell>
          <cell r="AR23" t="str">
            <v>Specialty Tools</v>
          </cell>
        </row>
        <row r="24">
          <cell r="AE24">
            <v>7</v>
          </cell>
          <cell r="AF24">
            <v>0.33529346741712018</v>
          </cell>
          <cell r="AG24">
            <v>-0.96041052572002172</v>
          </cell>
          <cell r="AH24" t="str">
            <v>Access Group</v>
          </cell>
          <cell r="AJ24">
            <v>5</v>
          </cell>
          <cell r="AK24">
            <v>0.41653170034547005</v>
          </cell>
          <cell r="AL24">
            <v>-4.3702819595199998</v>
          </cell>
          <cell r="AM24" t="str">
            <v>Access Group</v>
          </cell>
          <cell r="AO24">
            <v>10</v>
          </cell>
          <cell r="AP24">
            <v>-0.14251342031941316</v>
          </cell>
          <cell r="AQ24">
            <v>2.4093725622799909</v>
          </cell>
          <cell r="AR24" t="str">
            <v>Access Group</v>
          </cell>
        </row>
        <row r="25">
          <cell r="AE25">
            <v>18</v>
          </cell>
          <cell r="AF25">
            <v>-1.2146809918985202</v>
          </cell>
          <cell r="AG25">
            <v>1.709231540000002</v>
          </cell>
          <cell r="AH25" t="str">
            <v>STI</v>
          </cell>
          <cell r="AJ25">
            <v>15</v>
          </cell>
          <cell r="AK25">
            <v>-0.85703759900508025</v>
          </cell>
          <cell r="AL25">
            <v>1.4995165400000019</v>
          </cell>
          <cell r="AM25" t="str">
            <v>STI</v>
          </cell>
          <cell r="AO25">
            <v>16</v>
          </cell>
          <cell r="AP25">
            <v>-0.46907011781275276</v>
          </cell>
          <cell r="AQ25">
            <v>0.65243154000000203</v>
          </cell>
          <cell r="AR25" t="str">
            <v>STI</v>
          </cell>
        </row>
        <row r="26">
          <cell r="AE26">
            <v>19</v>
          </cell>
          <cell r="AF26">
            <v>-3.0603399355192002</v>
          </cell>
          <cell r="AG26">
            <v>2.2279721362264002</v>
          </cell>
          <cell r="AH26" t="str">
            <v>Total Commercial Hardware</v>
          </cell>
          <cell r="AJ26">
            <v>19</v>
          </cell>
          <cell r="AK26">
            <v>-1.8282111799224103</v>
          </cell>
          <cell r="AL26">
            <v>2.0932682404764003</v>
          </cell>
          <cell r="AM26" t="str">
            <v>Total Commercial Hardware</v>
          </cell>
          <cell r="AO26">
            <v>13</v>
          </cell>
          <cell r="AP26">
            <v>-0.35325550909230286</v>
          </cell>
          <cell r="AQ26">
            <v>-0.18285032857360051</v>
          </cell>
          <cell r="AR26" t="str">
            <v>Total Commercial Hardware</v>
          </cell>
        </row>
        <row r="27">
          <cell r="AE27">
            <v>10</v>
          </cell>
          <cell r="AF27">
            <v>-4.8120370553510483E-2</v>
          </cell>
          <cell r="AG27">
            <v>5.0079430676720023</v>
          </cell>
          <cell r="AH27" t="str">
            <v>Best</v>
          </cell>
          <cell r="AJ27">
            <v>7</v>
          </cell>
          <cell r="AK27">
            <v>4.0036016597709612E-2</v>
          </cell>
          <cell r="AL27">
            <v>7.6086625390220135</v>
          </cell>
          <cell r="AM27" t="str">
            <v>Best</v>
          </cell>
          <cell r="AO27">
            <v>14</v>
          </cell>
          <cell r="AP27">
            <v>-0.37831345662547289</v>
          </cell>
          <cell r="AQ27">
            <v>4.6265695812720011</v>
          </cell>
          <cell r="AR27" t="str">
            <v>Best</v>
          </cell>
        </row>
        <row r="28">
          <cell r="AE28">
            <v>9</v>
          </cell>
          <cell r="AF28">
            <v>3.422723829095986E-2</v>
          </cell>
          <cell r="AG28">
            <v>8.166443000000001E-2</v>
          </cell>
          <cell r="AH28" t="str">
            <v>SEC</v>
          </cell>
          <cell r="AJ28">
            <v>8</v>
          </cell>
          <cell r="AK28">
            <v>-9.6220564172497802E-3</v>
          </cell>
          <cell r="AL28">
            <v>-0.1555385699999996</v>
          </cell>
          <cell r="AM28" t="str">
            <v>SEC</v>
          </cell>
          <cell r="AO28">
            <v>3</v>
          </cell>
          <cell r="AP28">
            <v>0.61633512163556148</v>
          </cell>
          <cell r="AQ28">
            <v>-3.4638569999999813E-2</v>
          </cell>
          <cell r="AR28" t="str">
            <v>SEC</v>
          </cell>
        </row>
        <row r="29">
          <cell r="AE29">
            <v>17</v>
          </cell>
          <cell r="AF29">
            <v>-0.9397768142403895</v>
          </cell>
          <cell r="AG29">
            <v>5.2315595051224033</v>
          </cell>
          <cell r="AH29" t="str">
            <v>Frisco Bay</v>
          </cell>
          <cell r="AJ29">
            <v>12</v>
          </cell>
          <cell r="AK29">
            <v>-0.46769243725198972</v>
          </cell>
          <cell r="AL29">
            <v>2.4724571273724063</v>
          </cell>
          <cell r="AM29" t="str">
            <v>Frisco Bay</v>
          </cell>
          <cell r="AO29">
            <v>15</v>
          </cell>
          <cell r="AP29">
            <v>-0.42863165370848622</v>
          </cell>
          <cell r="AQ29">
            <v>1.9911839171224006</v>
          </cell>
          <cell r="AR29" t="str">
            <v>Frisco Bay</v>
          </cell>
        </row>
        <row r="30">
          <cell r="AE30">
            <v>3</v>
          </cell>
          <cell r="AF30">
            <v>1.2989974163796099</v>
          </cell>
          <cell r="AG30">
            <v>-13.893906473872288</v>
          </cell>
          <cell r="AH30" t="str">
            <v>Blick</v>
          </cell>
          <cell r="AJ30">
            <v>17</v>
          </cell>
          <cell r="AK30">
            <v>-1.3775462514472903</v>
          </cell>
          <cell r="AL30">
            <v>3.1050664313477085</v>
          </cell>
          <cell r="AM30" t="str">
            <v>Blick</v>
          </cell>
          <cell r="AO30">
            <v>19</v>
          </cell>
          <cell r="AP30">
            <v>-0.96420087115339292</v>
          </cell>
          <cell r="AQ30">
            <v>4.22179599324771</v>
          </cell>
          <cell r="AR30" t="str">
            <v>Blick</v>
          </cell>
        </row>
      </sheetData>
      <sheetData sheetId="17"/>
      <sheetData sheetId="18"/>
      <sheetData sheetId="19">
        <row r="12">
          <cell r="AI12">
            <v>12</v>
          </cell>
          <cell r="AJ12">
            <v>-4.4123507006492559</v>
          </cell>
          <cell r="AK12">
            <v>6.5313203094311234</v>
          </cell>
          <cell r="AL12" t="str">
            <v>Hand Tools</v>
          </cell>
          <cell r="AN12">
            <v>6</v>
          </cell>
          <cell r="AO12">
            <v>14.245750216812951</v>
          </cell>
          <cell r="AP12">
            <v>24.017109039495097</v>
          </cell>
          <cell r="AQ12" t="str">
            <v>Hand Tools</v>
          </cell>
          <cell r="AS12">
            <v>9</v>
          </cell>
          <cell r="AT12">
            <v>3.4876807504820704</v>
          </cell>
          <cell r="AU12">
            <v>16.671540828722101</v>
          </cell>
          <cell r="AV12" t="str">
            <v>Hand Tools</v>
          </cell>
        </row>
        <row r="13">
          <cell r="AI13">
            <v>16</v>
          </cell>
          <cell r="AJ13">
            <v>-21.473370897086028</v>
          </cell>
          <cell r="AK13">
            <v>-1.9798242215360062</v>
          </cell>
          <cell r="AL13" t="str">
            <v>ZAG</v>
          </cell>
          <cell r="AN13">
            <v>15</v>
          </cell>
          <cell r="AO13">
            <v>-6.480244043409499</v>
          </cell>
          <cell r="AP13">
            <v>0.19818631664399078</v>
          </cell>
          <cell r="AQ13" t="str">
            <v>ZAG</v>
          </cell>
          <cell r="AS13">
            <v>14</v>
          </cell>
          <cell r="AT13">
            <v>-2.2159990408560617</v>
          </cell>
          <cell r="AU13">
            <v>2.0111563406240016</v>
          </cell>
          <cell r="AV13" t="str">
            <v>ZAG</v>
          </cell>
        </row>
        <row r="14">
          <cell r="AI14">
            <v>18</v>
          </cell>
          <cell r="AJ14">
            <v>-28.445615074694516</v>
          </cell>
          <cell r="AK14">
            <v>-5.8520999849464026</v>
          </cell>
          <cell r="AL14" t="str">
            <v>Hardware</v>
          </cell>
          <cell r="AN14">
            <v>19</v>
          </cell>
          <cell r="AO14">
            <v>-26.417463133758375</v>
          </cell>
          <cell r="AP14">
            <v>-1.4131289994464034</v>
          </cell>
          <cell r="AQ14" t="str">
            <v>Hardware</v>
          </cell>
          <cell r="AS14">
            <v>17</v>
          </cell>
          <cell r="AT14">
            <v>-8.7764123537534005</v>
          </cell>
          <cell r="AU14">
            <v>-3.2198765571463994</v>
          </cell>
          <cell r="AV14" t="str">
            <v>Hardware</v>
          </cell>
        </row>
        <row r="15">
          <cell r="AI15">
            <v>15</v>
          </cell>
          <cell r="AJ15">
            <v>-11.522537378079548</v>
          </cell>
          <cell r="AK15">
            <v>5.268159798556006</v>
          </cell>
          <cell r="AL15" t="str">
            <v>Mechanic Consumer</v>
          </cell>
          <cell r="AN15">
            <v>5</v>
          </cell>
          <cell r="AO15">
            <v>15.544249326865774</v>
          </cell>
          <cell r="AP15">
            <v>9.1163809828899929</v>
          </cell>
          <cell r="AQ15" t="str">
            <v>Mechanic Consumer</v>
          </cell>
          <cell r="AS15">
            <v>19</v>
          </cell>
          <cell r="AT15">
            <v>-34.850030228320719</v>
          </cell>
          <cell r="AU15">
            <v>-2.5538852564940129</v>
          </cell>
          <cell r="AV15" t="str">
            <v>Mechanic Consumer</v>
          </cell>
        </row>
        <row r="16">
          <cell r="AI16">
            <v>5</v>
          </cell>
          <cell r="AJ16">
            <v>8.1377801879208107</v>
          </cell>
          <cell r="AK16">
            <v>11.643070040046922</v>
          </cell>
          <cell r="AL16" t="str">
            <v>Fastening Systems</v>
          </cell>
          <cell r="AN16">
            <v>7</v>
          </cell>
          <cell r="AO16">
            <v>12.607726102102262</v>
          </cell>
          <cell r="AP16">
            <v>16.698920109501927</v>
          </cell>
          <cell r="AQ16" t="str">
            <v>Fastening Systems</v>
          </cell>
          <cell r="AS16">
            <v>11</v>
          </cell>
          <cell r="AT16">
            <v>1.6315811550006458</v>
          </cell>
          <cell r="AU16">
            <v>2.7269077033919586</v>
          </cell>
          <cell r="AV16" t="str">
            <v>Fastening Systems</v>
          </cell>
        </row>
        <row r="17">
          <cell r="AI17">
            <v>7</v>
          </cell>
          <cell r="AJ17">
            <v>6.9330450275417519</v>
          </cell>
          <cell r="AK17">
            <v>-1.6947552910503845</v>
          </cell>
          <cell r="AL17" t="str">
            <v>Mac Tools</v>
          </cell>
          <cell r="AN17">
            <v>16</v>
          </cell>
          <cell r="AO17">
            <v>-7.7219720133625174</v>
          </cell>
          <cell r="AP17">
            <v>-7.1232420020124181</v>
          </cell>
          <cell r="AQ17" t="str">
            <v>Mac Tools</v>
          </cell>
          <cell r="AS17">
            <v>7</v>
          </cell>
          <cell r="AT17">
            <v>8.3112783944267363</v>
          </cell>
          <cell r="AU17">
            <v>-2.3493854540143815</v>
          </cell>
          <cell r="AV17" t="str">
            <v>Mac Tools</v>
          </cell>
        </row>
        <row r="18">
          <cell r="AI18">
            <v>17</v>
          </cell>
          <cell r="AJ18">
            <v>-27.61565220200022</v>
          </cell>
          <cell r="AK18">
            <v>-3.9819881279999905</v>
          </cell>
          <cell r="AL18" t="str">
            <v>Proto</v>
          </cell>
          <cell r="AN18">
            <v>18</v>
          </cell>
          <cell r="AO18">
            <v>-17.525669061814114</v>
          </cell>
          <cell r="AP18">
            <v>-1.8384613329999908</v>
          </cell>
          <cell r="AQ18" t="str">
            <v>Proto</v>
          </cell>
          <cell r="AS18">
            <v>15</v>
          </cell>
          <cell r="AT18">
            <v>-4.0598946730525398</v>
          </cell>
          <cell r="AU18">
            <v>5.4111152000004381E-2</v>
          </cell>
          <cell r="AV18" t="str">
            <v>Proto</v>
          </cell>
        </row>
        <row r="19">
          <cell r="AI19">
            <v>14</v>
          </cell>
          <cell r="AJ19">
            <v>-8.7981140554232624</v>
          </cell>
          <cell r="AK19">
            <v>-0.29939588000000317</v>
          </cell>
          <cell r="AL19" t="str">
            <v>Vidmar</v>
          </cell>
          <cell r="AN19">
            <v>14</v>
          </cell>
          <cell r="AO19">
            <v>-2.9967232979374572</v>
          </cell>
          <cell r="AP19">
            <v>-0.98545688000000276</v>
          </cell>
          <cell r="AQ19" t="str">
            <v>Vidmar</v>
          </cell>
          <cell r="AS19">
            <v>16</v>
          </cell>
          <cell r="AT19">
            <v>-5.2312305630227698</v>
          </cell>
          <cell r="AU19">
            <v>0.20143711999999692</v>
          </cell>
          <cell r="AV19" t="str">
            <v>Vidmar</v>
          </cell>
        </row>
        <row r="20">
          <cell r="AI20">
            <v>2</v>
          </cell>
          <cell r="AJ20">
            <v>33.444285639713982</v>
          </cell>
          <cell r="AK20">
            <v>-0.34085630920000298</v>
          </cell>
          <cell r="AL20" t="str">
            <v>Assembly Technologies</v>
          </cell>
          <cell r="AN20">
            <v>3</v>
          </cell>
          <cell r="AO20">
            <v>17.372907073276167</v>
          </cell>
          <cell r="AP20">
            <v>-3.9841763136000097</v>
          </cell>
          <cell r="AQ20" t="str">
            <v>Assembly Technologies</v>
          </cell>
          <cell r="AS20">
            <v>1</v>
          </cell>
          <cell r="AT20">
            <v>27.366134762839025</v>
          </cell>
          <cell r="AU20">
            <v>1.1198198636999912</v>
          </cell>
          <cell r="AV20" t="str">
            <v>Assembly Technologies</v>
          </cell>
        </row>
        <row r="21">
          <cell r="AI21">
            <v>9</v>
          </cell>
          <cell r="AJ21">
            <v>3.4177160006755685</v>
          </cell>
          <cell r="AK21">
            <v>9.4494887079410042</v>
          </cell>
          <cell r="AL21" t="str">
            <v>CST</v>
          </cell>
          <cell r="AN21">
            <v>10</v>
          </cell>
          <cell r="AO21">
            <v>4.8541727686450571</v>
          </cell>
          <cell r="AP21">
            <v>8.1273040423410059</v>
          </cell>
          <cell r="AQ21" t="str">
            <v>CST</v>
          </cell>
          <cell r="AS21">
            <v>13</v>
          </cell>
          <cell r="AT21">
            <v>-0.93938967360000447</v>
          </cell>
          <cell r="AU21">
            <v>1.9738698205410046</v>
          </cell>
          <cell r="AV21" t="str">
            <v>CST</v>
          </cell>
        </row>
        <row r="22">
          <cell r="AI22">
            <v>6</v>
          </cell>
          <cell r="AJ22">
            <v>7.3193383620471479</v>
          </cell>
          <cell r="AK22">
            <v>6.4853870000000029</v>
          </cell>
          <cell r="AL22" t="str">
            <v>Hydraulic Tools</v>
          </cell>
          <cell r="AN22">
            <v>11</v>
          </cell>
          <cell r="AO22">
            <v>1.8656466486204266</v>
          </cell>
          <cell r="AP22">
            <v>4.9891059999999996</v>
          </cell>
          <cell r="AQ22" t="str">
            <v>Hydraulic Tools</v>
          </cell>
          <cell r="AS22">
            <v>4</v>
          </cell>
          <cell r="AT22">
            <v>11.326749290324429</v>
          </cell>
          <cell r="AU22">
            <v>1.9917149999999992</v>
          </cell>
          <cell r="AV22" t="str">
            <v>Hydraulic Tools</v>
          </cell>
        </row>
        <row r="23">
          <cell r="AI23">
            <v>8</v>
          </cell>
          <cell r="AJ23">
            <v>5.0141783376244433</v>
          </cell>
          <cell r="AK23">
            <v>1.2816059099999997</v>
          </cell>
          <cell r="AL23" t="str">
            <v>Specialty Tools</v>
          </cell>
          <cell r="AN23">
            <v>9</v>
          </cell>
          <cell r="AO23">
            <v>6.579704565968683</v>
          </cell>
          <cell r="AP23">
            <v>2.4026839099999986</v>
          </cell>
          <cell r="AQ23" t="str">
            <v>Specialty Tools</v>
          </cell>
          <cell r="AS23">
            <v>12</v>
          </cell>
          <cell r="AT23">
            <v>1.1630783274571925</v>
          </cell>
          <cell r="AU23">
            <v>0.6561069100000001</v>
          </cell>
          <cell r="AV23" t="str">
            <v>Specialty Tools</v>
          </cell>
        </row>
        <row r="24">
          <cell r="AI24">
            <v>13</v>
          </cell>
          <cell r="AJ24">
            <v>-7.8297811570506184</v>
          </cell>
          <cell r="AK24">
            <v>-0.96041052572002172</v>
          </cell>
          <cell r="AL24" t="str">
            <v>Access Group</v>
          </cell>
          <cell r="AN24">
            <v>17</v>
          </cell>
          <cell r="AO24">
            <v>-9.940263879054541</v>
          </cell>
          <cell r="AP24">
            <v>-4.3702819595199998</v>
          </cell>
          <cell r="AQ24" t="str">
            <v>Access Group</v>
          </cell>
          <cell r="AS24">
            <v>10</v>
          </cell>
          <cell r="AT24">
            <v>2.9548662691465353</v>
          </cell>
          <cell r="AU24">
            <v>2.4093725622799909</v>
          </cell>
          <cell r="AV24" t="str">
            <v>Access Group</v>
          </cell>
        </row>
        <row r="25">
          <cell r="AI25">
            <v>4</v>
          </cell>
          <cell r="AJ25">
            <v>21.708277522196568</v>
          </cell>
          <cell r="AK25">
            <v>1.709231540000002</v>
          </cell>
          <cell r="AL25" t="str">
            <v>STI</v>
          </cell>
          <cell r="AN25">
            <v>4</v>
          </cell>
          <cell r="AO25">
            <v>16.457036779099852</v>
          </cell>
          <cell r="AP25">
            <v>1.4995165400000019</v>
          </cell>
          <cell r="AQ25" t="str">
            <v>STI</v>
          </cell>
          <cell r="AS25">
            <v>5</v>
          </cell>
          <cell r="AT25">
            <v>9.7986191703466829</v>
          </cell>
          <cell r="AU25">
            <v>0.65243154000000203</v>
          </cell>
          <cell r="AV25" t="str">
            <v>STI</v>
          </cell>
        </row>
        <row r="26">
          <cell r="AI26">
            <v>1</v>
          </cell>
          <cell r="AJ26">
            <v>44.916685215538848</v>
          </cell>
          <cell r="AK26">
            <v>2.2279721362264002</v>
          </cell>
          <cell r="AL26" t="str">
            <v>Total Commercial Hardware</v>
          </cell>
          <cell r="AN26">
            <v>1</v>
          </cell>
          <cell r="AO26">
            <v>32.835288884039187</v>
          </cell>
          <cell r="AP26">
            <v>2.0932682404764003</v>
          </cell>
          <cell r="AQ26" t="str">
            <v>Total Commercial Hardware</v>
          </cell>
          <cell r="AS26">
            <v>6</v>
          </cell>
          <cell r="AT26">
            <v>8.6650035273967063</v>
          </cell>
          <cell r="AU26">
            <v>-0.18285032857360051</v>
          </cell>
          <cell r="AV26" t="str">
            <v>Total Commercial Hardware</v>
          </cell>
        </row>
        <row r="27">
          <cell r="AI27">
            <v>10</v>
          </cell>
          <cell r="AJ27">
            <v>0.59444577157316303</v>
          </cell>
          <cell r="AK27">
            <v>5.0079430676720023</v>
          </cell>
          <cell r="AL27" t="str">
            <v>Best</v>
          </cell>
          <cell r="AN27">
            <v>13</v>
          </cell>
          <cell r="AO27">
            <v>-0.50270524540691497</v>
          </cell>
          <cell r="AP27">
            <v>7.6086625390220135</v>
          </cell>
          <cell r="AQ27" t="str">
            <v>Best</v>
          </cell>
          <cell r="AS27">
            <v>8</v>
          </cell>
          <cell r="AT27">
            <v>4.4065625003980031</v>
          </cell>
          <cell r="AU27">
            <v>4.6265695812720011</v>
          </cell>
          <cell r="AV27" t="str">
            <v>Best</v>
          </cell>
        </row>
        <row r="28">
          <cell r="AI28">
            <v>11</v>
          </cell>
          <cell r="AJ28">
            <v>-0.53805540661984708</v>
          </cell>
          <cell r="AK28">
            <v>8.166443000000001E-2</v>
          </cell>
          <cell r="AL28" t="str">
            <v>SEC</v>
          </cell>
          <cell r="AN28">
            <v>12</v>
          </cell>
          <cell r="AO28">
            <v>0.14988889727402466</v>
          </cell>
          <cell r="AP28">
            <v>-0.1555385699999996</v>
          </cell>
          <cell r="AQ28" t="str">
            <v>SEC</v>
          </cell>
          <cell r="AS28">
            <v>18</v>
          </cell>
          <cell r="AT28">
            <v>-11.027618133726207</v>
          </cell>
          <cell r="AU28">
            <v>-3.4638569999999813E-2</v>
          </cell>
          <cell r="AV28" t="str">
            <v>SEC</v>
          </cell>
        </row>
        <row r="29">
          <cell r="AI29">
            <v>3</v>
          </cell>
          <cell r="AJ29">
            <v>22.529535765012739</v>
          </cell>
          <cell r="AK29">
            <v>5.2315595051224033</v>
          </cell>
          <cell r="AL29" t="str">
            <v>Frisco Bay</v>
          </cell>
          <cell r="AN29">
            <v>8</v>
          </cell>
          <cell r="AO29">
            <v>12.561485857251967</v>
          </cell>
          <cell r="AP29">
            <v>2.4724571273724063</v>
          </cell>
          <cell r="AQ29" t="str">
            <v>Frisco Bay</v>
          </cell>
          <cell r="AS29">
            <v>3</v>
          </cell>
          <cell r="AT29">
            <v>11.62816503172408</v>
          </cell>
          <cell r="AU29">
            <v>1.9911839171224006</v>
          </cell>
          <cell r="AV29" t="str">
            <v>Frisco Bay</v>
          </cell>
        </row>
        <row r="30">
          <cell r="AI30">
            <v>19</v>
          </cell>
          <cell r="AJ30">
            <v>-31.797403855471785</v>
          </cell>
          <cell r="AK30">
            <v>-13.893906473872288</v>
          </cell>
          <cell r="AL30" t="str">
            <v>Blick</v>
          </cell>
          <cell r="AN30">
            <v>2</v>
          </cell>
          <cell r="AO30">
            <v>18.519712212718709</v>
          </cell>
          <cell r="AP30">
            <v>3.1050664313477085</v>
          </cell>
          <cell r="AQ30" t="str">
            <v>Blick</v>
          </cell>
          <cell r="AS30">
            <v>2</v>
          </cell>
          <cell r="AT30">
            <v>13.932628558968261</v>
          </cell>
          <cell r="AU30">
            <v>4.22179599324771</v>
          </cell>
          <cell r="AV30" t="str">
            <v>Blick</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4">
          <cell r="E4" t="str">
            <v>Mechanic Consumer</v>
          </cell>
          <cell r="F4" t="str">
            <v>MT-Cons</v>
          </cell>
        </row>
        <row r="5">
          <cell r="E5" t="str">
            <v>Hand Tools</v>
          </cell>
          <cell r="F5" t="str">
            <v>Hand Tools</v>
          </cell>
        </row>
        <row r="6">
          <cell r="E6" t="str">
            <v>Vidmar</v>
          </cell>
          <cell r="F6" t="str">
            <v>Vidmar</v>
          </cell>
        </row>
        <row r="7">
          <cell r="E7" t="str">
            <v>Assembly Technologies</v>
          </cell>
          <cell r="F7" t="str">
            <v>Assembly</v>
          </cell>
        </row>
        <row r="8">
          <cell r="E8" t="str">
            <v>Fastening Systems</v>
          </cell>
          <cell r="F8" t="str">
            <v>Fastening</v>
          </cell>
        </row>
        <row r="9">
          <cell r="E9" t="str">
            <v>Best</v>
          </cell>
          <cell r="F9" t="str">
            <v>Best</v>
          </cell>
        </row>
        <row r="10">
          <cell r="E10" t="str">
            <v>Frisco Bay</v>
          </cell>
          <cell r="F10" t="str">
            <v>Frisco</v>
          </cell>
        </row>
        <row r="11">
          <cell r="E11" t="str">
            <v>Access Group</v>
          </cell>
          <cell r="F11" t="str">
            <v>Access</v>
          </cell>
        </row>
        <row r="12">
          <cell r="E12" t="str">
            <v>Mac Tools</v>
          </cell>
          <cell r="F12" t="str">
            <v>Mac</v>
          </cell>
        </row>
        <row r="13">
          <cell r="E13" t="str">
            <v>STI</v>
          </cell>
          <cell r="F13" t="str">
            <v>STI</v>
          </cell>
        </row>
        <row r="14">
          <cell r="E14" t="str">
            <v>Hydraulic Tools</v>
          </cell>
          <cell r="F14" t="str">
            <v>Hydraulic</v>
          </cell>
        </row>
        <row r="15">
          <cell r="E15" t="str">
            <v>SEC</v>
          </cell>
          <cell r="F15" t="str">
            <v>SEC</v>
          </cell>
        </row>
        <row r="16">
          <cell r="E16" t="str">
            <v>Specialty Tools</v>
          </cell>
          <cell r="F16" t="str">
            <v>Specialty</v>
          </cell>
        </row>
        <row r="17">
          <cell r="E17" t="str">
            <v>ZAG</v>
          </cell>
          <cell r="F17" t="str">
            <v>ZAG</v>
          </cell>
        </row>
        <row r="18">
          <cell r="E18" t="str">
            <v>CST</v>
          </cell>
          <cell r="F18" t="str">
            <v>CST</v>
          </cell>
        </row>
        <row r="19">
          <cell r="E19" t="str">
            <v>Proto</v>
          </cell>
          <cell r="F19" t="str">
            <v>Proto</v>
          </cell>
        </row>
        <row r="20">
          <cell r="E20" t="str">
            <v>Blick</v>
          </cell>
          <cell r="F20" t="str">
            <v>Blick</v>
          </cell>
        </row>
        <row r="21">
          <cell r="E21" t="str">
            <v>Hardware</v>
          </cell>
          <cell r="F21" t="str">
            <v>Hardware</v>
          </cell>
        </row>
        <row r="22">
          <cell r="E22" t="str">
            <v>Total Commercial Hardware</v>
          </cell>
          <cell r="F22" t="str">
            <v>Comm Hdwe</v>
          </cell>
        </row>
        <row r="23">
          <cell r="E23" t="str">
            <v>Best with Debt</v>
          </cell>
          <cell r="F23" t="str">
            <v>Best</v>
          </cell>
        </row>
      </sheetData>
      <sheetData sheetId="39"/>
      <sheetData sheetId="4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Warning"/>
      <sheetName val="Valid States"/>
      <sheetName val="Term Reasons"/>
      <sheetName val="Terminations"/>
      <sheetName val="Separation Form"/>
      <sheetName val="setup"/>
      <sheetName val="TermReasons"/>
      <sheetName val="Contro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ACAAHQ</v>
          </cell>
        </row>
        <row r="2">
          <cell r="A2" t="str">
            <v>ATAAHQ</v>
          </cell>
        </row>
        <row r="3">
          <cell r="A3" t="str">
            <v>BDAAHQ</v>
          </cell>
        </row>
        <row r="4">
          <cell r="A4" t="str">
            <v>CEAAHQ</v>
          </cell>
        </row>
        <row r="5">
          <cell r="A5" t="str">
            <v>DSAAHQ</v>
          </cell>
        </row>
        <row r="6">
          <cell r="A6" t="str">
            <v>ETAAHQ</v>
          </cell>
        </row>
        <row r="7">
          <cell r="A7" t="str">
            <v>EXAAHQ</v>
          </cell>
        </row>
        <row r="8">
          <cell r="A8" t="str">
            <v>EXXPAT</v>
          </cell>
        </row>
        <row r="9">
          <cell r="A9" t="str">
            <v>FNAAHQ</v>
          </cell>
        </row>
        <row r="10">
          <cell r="A10" t="str">
            <v>FSABHQ</v>
          </cell>
        </row>
        <row r="11">
          <cell r="A11" t="str">
            <v>HRAAHQ</v>
          </cell>
        </row>
        <row r="12">
          <cell r="A12" t="str">
            <v>HTAAHQ</v>
          </cell>
        </row>
        <row r="13">
          <cell r="A13" t="str">
            <v>HWAAHQ</v>
          </cell>
        </row>
        <row r="14">
          <cell r="A14" t="str">
            <v>HYAAHQ</v>
          </cell>
        </row>
        <row r="15">
          <cell r="A15" t="str">
            <v>IMAAHQ</v>
          </cell>
        </row>
        <row r="16">
          <cell r="A16" t="str">
            <v>LGAAHQ</v>
          </cell>
        </row>
        <row r="17">
          <cell r="A17" t="str">
            <v>LGACHQ</v>
          </cell>
        </row>
        <row r="18">
          <cell r="A18" t="str">
            <v>MAAAHQ</v>
          </cell>
        </row>
        <row r="19">
          <cell r="A19" t="str">
            <v>MAAEHQ</v>
          </cell>
        </row>
        <row r="20">
          <cell r="A20" t="str">
            <v>MFAAAB</v>
          </cell>
        </row>
        <row r="21">
          <cell r="A21" t="str">
            <v>MFAAAT</v>
          </cell>
        </row>
        <row r="22">
          <cell r="A22" t="str">
            <v>MFAACA</v>
          </cell>
        </row>
        <row r="23">
          <cell r="A23" t="str">
            <v>MFAACD</v>
          </cell>
        </row>
        <row r="24">
          <cell r="A24" t="str">
            <v>MFAACE</v>
          </cell>
        </row>
        <row r="25">
          <cell r="A25" t="str">
            <v>MFAACF</v>
          </cell>
        </row>
        <row r="26">
          <cell r="A26" t="str">
            <v>MFAACG</v>
          </cell>
        </row>
        <row r="27">
          <cell r="A27" t="str">
            <v>MFAACH</v>
          </cell>
        </row>
        <row r="28">
          <cell r="A28" t="str">
            <v>MFAACI</v>
          </cell>
        </row>
        <row r="29">
          <cell r="A29" t="str">
            <v>MFAACJ</v>
          </cell>
        </row>
        <row r="30">
          <cell r="A30" t="str">
            <v>MFAACL</v>
          </cell>
        </row>
        <row r="31">
          <cell r="A31" t="str">
            <v>MFAACM</v>
          </cell>
        </row>
        <row r="32">
          <cell r="A32" t="str">
            <v>MFAACN</v>
          </cell>
        </row>
        <row r="33">
          <cell r="A33" t="str">
            <v>MFAACO</v>
          </cell>
        </row>
        <row r="34">
          <cell r="A34" t="str">
            <v>MFAACS</v>
          </cell>
        </row>
        <row r="35">
          <cell r="A35" t="str">
            <v>MFAACU</v>
          </cell>
        </row>
        <row r="36">
          <cell r="A36" t="str">
            <v>MFAACW</v>
          </cell>
        </row>
        <row r="37">
          <cell r="A37" t="str">
            <v>MFAADA</v>
          </cell>
        </row>
        <row r="38">
          <cell r="A38" t="str">
            <v>MFAADC</v>
          </cell>
        </row>
        <row r="39">
          <cell r="A39" t="str">
            <v>MFAADT</v>
          </cell>
        </row>
        <row r="40">
          <cell r="A40" t="str">
            <v>MFAADV</v>
          </cell>
        </row>
        <row r="41">
          <cell r="A41" t="str">
            <v>MFAAHC</v>
          </cell>
        </row>
        <row r="42">
          <cell r="A42" t="str">
            <v>MFAAHN</v>
          </cell>
        </row>
        <row r="43">
          <cell r="A43" t="str">
            <v>MFAAHP</v>
          </cell>
        </row>
        <row r="44">
          <cell r="A44" t="str">
            <v>MFAAHS</v>
          </cell>
        </row>
        <row r="45">
          <cell r="A45" t="str">
            <v>MFAAHV</v>
          </cell>
        </row>
        <row r="46">
          <cell r="A46" t="str">
            <v>MFAAMB</v>
          </cell>
        </row>
        <row r="47">
          <cell r="A47" t="str">
            <v>MFAAMC</v>
          </cell>
        </row>
        <row r="48">
          <cell r="A48" t="str">
            <v>MFAAMG</v>
          </cell>
        </row>
        <row r="49">
          <cell r="A49" t="str">
            <v>MFAAMH</v>
          </cell>
        </row>
        <row r="50">
          <cell r="A50" t="str">
            <v>MFAAMS</v>
          </cell>
        </row>
        <row r="51">
          <cell r="A51" t="str">
            <v>MFAAMV</v>
          </cell>
        </row>
        <row r="52">
          <cell r="A52" t="str">
            <v>MFAAMW</v>
          </cell>
        </row>
        <row r="53">
          <cell r="A53" t="str">
            <v>MFAATC</v>
          </cell>
        </row>
        <row r="54">
          <cell r="A54" t="str">
            <v>MFAATE</v>
          </cell>
        </row>
        <row r="55">
          <cell r="A55" t="str">
            <v>MFAATN</v>
          </cell>
        </row>
        <row r="56">
          <cell r="A56" t="str">
            <v>MFAATS</v>
          </cell>
        </row>
        <row r="57">
          <cell r="A57" t="str">
            <v>MFAATV</v>
          </cell>
        </row>
        <row r="58">
          <cell r="A58" t="str">
            <v>MFAAYB</v>
          </cell>
        </row>
        <row r="59">
          <cell r="A59" t="str">
            <v>MFAAYO</v>
          </cell>
        </row>
        <row r="60">
          <cell r="A60" t="str">
            <v>MFABFB</v>
          </cell>
        </row>
        <row r="61">
          <cell r="A61" t="str">
            <v>MFABFE</v>
          </cell>
        </row>
        <row r="62">
          <cell r="A62" t="str">
            <v>MFABFH</v>
          </cell>
        </row>
        <row r="63">
          <cell r="A63" t="str">
            <v>MFABFK</v>
          </cell>
        </row>
        <row r="64">
          <cell r="A64" t="str">
            <v>MFABFP</v>
          </cell>
        </row>
        <row r="65">
          <cell r="A65" t="str">
            <v>MFABFV</v>
          </cell>
        </row>
        <row r="66">
          <cell r="A66" t="str">
            <v>MFABFY</v>
          </cell>
        </row>
        <row r="67">
          <cell r="A67" t="str">
            <v>MFACNC</v>
          </cell>
        </row>
        <row r="68">
          <cell r="A68" t="str">
            <v>MFADMM</v>
          </cell>
        </row>
        <row r="69">
          <cell r="A69" t="str">
            <v>MKAAHQ</v>
          </cell>
        </row>
        <row r="70">
          <cell r="A70" t="str">
            <v>MKADHQ</v>
          </cell>
        </row>
        <row r="71">
          <cell r="A71" t="str">
            <v>MTAAHQ</v>
          </cell>
        </row>
        <row r="72">
          <cell r="A72" t="str">
            <v>SCAAHQ</v>
          </cell>
        </row>
        <row r="73">
          <cell r="A73" t="str">
            <v>SIAAHQ</v>
          </cell>
        </row>
        <row r="74">
          <cell r="A74" t="str">
            <v>SOAAHQ</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Reports"/>
      <sheetName val="Pg 1"/>
      <sheetName val="Pg 2"/>
      <sheetName val="Pg 3"/>
      <sheetName val="Ship Forecast"/>
      <sheetName val="Pg 1 O"/>
      <sheetName val="90"/>
      <sheetName val="91"/>
      <sheetName val="Pg 2 O"/>
      <sheetName val="Pg 3 O"/>
      <sheetName val="Orders Forecast"/>
      <sheetName val="22"/>
      <sheetName val="57"/>
      <sheetName val="71-GV"/>
      <sheetName val="71-RVS"/>
      <sheetName val="76-GV"/>
      <sheetName val="76-RVS"/>
      <sheetName val="72"/>
      <sheetName val="73"/>
      <sheetName val="77"/>
      <sheetName val="80"/>
      <sheetName val="74"/>
      <sheetName val="79"/>
      <sheetName val="75"/>
      <sheetName val="78"/>
      <sheetName val="90-91 Firm"/>
      <sheetName val="92"/>
      <sheetName val="Ref"/>
      <sheetName val="1999 Ship FC"/>
      <sheetName val="1998 Shipments"/>
      <sheetName val="1999 Ship Budget"/>
      <sheetName val="1999 Order FC"/>
      <sheetName val="1998 Orders"/>
      <sheetName val="1999 Order Budget"/>
    </sheetNames>
    <sheetDataSet>
      <sheetData sheetId="0"/>
      <sheetData sheetId="1"/>
      <sheetData sheetId="2" refreshError="1">
        <row r="4">
          <cell r="C4">
            <v>1547.8140699999999</v>
          </cell>
          <cell r="H4">
            <v>1076.91895</v>
          </cell>
          <cell r="M4">
            <v>1824</v>
          </cell>
          <cell r="R4">
            <v>2354</v>
          </cell>
        </row>
        <row r="5">
          <cell r="C5">
            <v>299.92165</v>
          </cell>
          <cell r="H5">
            <v>353.07155</v>
          </cell>
          <cell r="M5">
            <v>375.32799999999997</v>
          </cell>
          <cell r="R5">
            <v>374.93</v>
          </cell>
        </row>
        <row r="6">
          <cell r="C6">
            <v>255.29000000000002</v>
          </cell>
          <cell r="H6">
            <v>233.67399999999998</v>
          </cell>
          <cell r="M6">
            <v>223.51499999999999</v>
          </cell>
          <cell r="R6">
            <v>217.09999999999997</v>
          </cell>
        </row>
        <row r="7">
          <cell r="C7">
            <v>70.965000000000003</v>
          </cell>
          <cell r="H7">
            <v>23.433</v>
          </cell>
          <cell r="M7">
            <v>191.6</v>
          </cell>
          <cell r="R7">
            <v>233.33699999999999</v>
          </cell>
        </row>
        <row r="8">
          <cell r="C8">
            <v>4935.3742099999999</v>
          </cell>
          <cell r="H8">
            <v>4898.4827399999995</v>
          </cell>
          <cell r="M8">
            <v>5808.0982899999999</v>
          </cell>
          <cell r="R8">
            <v>5750.2874000000002</v>
          </cell>
        </row>
        <row r="9">
          <cell r="C9">
            <v>1190.8557499999999</v>
          </cell>
          <cell r="H9">
            <v>1282.1579999999999</v>
          </cell>
          <cell r="M9">
            <v>1323.0830000000001</v>
          </cell>
          <cell r="R9">
            <v>1277.221</v>
          </cell>
        </row>
        <row r="10">
          <cell r="C10">
            <v>0</v>
          </cell>
          <cell r="H10">
            <v>1484.7426799999998</v>
          </cell>
          <cell r="M10">
            <v>2644.5769999999998</v>
          </cell>
          <cell r="R10">
            <v>3020.3580000000002</v>
          </cell>
        </row>
        <row r="11">
          <cell r="C11">
            <v>83.579400000000007</v>
          </cell>
          <cell r="H11">
            <v>105.083</v>
          </cell>
          <cell r="M11">
            <v>228.32150000000001</v>
          </cell>
          <cell r="R11">
            <v>288.08550000000002</v>
          </cell>
        </row>
        <row r="12">
          <cell r="C12">
            <v>0</v>
          </cell>
          <cell r="H12">
            <v>0</v>
          </cell>
          <cell r="M12">
            <v>0</v>
          </cell>
          <cell r="R12">
            <v>0</v>
          </cell>
        </row>
        <row r="13">
          <cell r="C13">
            <v>290.464</v>
          </cell>
          <cell r="H13">
            <v>1532.3797999999997</v>
          </cell>
          <cell r="M13">
            <v>3950.1180000000004</v>
          </cell>
          <cell r="R13">
            <v>4050.056</v>
          </cell>
        </row>
        <row r="14">
          <cell r="C14">
            <v>74.992999999999995</v>
          </cell>
          <cell r="H14">
            <v>27.033999999999999</v>
          </cell>
          <cell r="M14">
            <v>18</v>
          </cell>
          <cell r="R14">
            <v>297</v>
          </cell>
        </row>
        <row r="15">
          <cell r="C15">
            <v>1470.633</v>
          </cell>
          <cell r="H15">
            <v>174.613</v>
          </cell>
          <cell r="M15">
            <v>2925.8199999999997</v>
          </cell>
          <cell r="R15">
            <v>1332.096</v>
          </cell>
        </row>
        <row r="16">
          <cell r="C16">
            <v>1726.1219999999998</v>
          </cell>
          <cell r="H16">
            <v>1920.0766999999998</v>
          </cell>
          <cell r="M16">
            <v>1575.6909999999998</v>
          </cell>
          <cell r="R16">
            <v>1532.5100000000002</v>
          </cell>
        </row>
        <row r="17">
          <cell r="C17">
            <v>0</v>
          </cell>
          <cell r="H17">
            <v>129.17041</v>
          </cell>
          <cell r="M17">
            <v>516</v>
          </cell>
          <cell r="R17">
            <v>516</v>
          </cell>
        </row>
        <row r="18">
          <cell r="C18">
            <v>594.5795700000001</v>
          </cell>
          <cell r="H18">
            <v>435.37982</v>
          </cell>
          <cell r="M18">
            <v>821.80000000000007</v>
          </cell>
          <cell r="R18">
            <v>496.29999999999995</v>
          </cell>
        </row>
        <row r="19">
          <cell r="C19">
            <v>3372.6016799999998</v>
          </cell>
          <cell r="H19">
            <v>3623.1779999999999</v>
          </cell>
          <cell r="M19">
            <v>3808.7009999999996</v>
          </cell>
          <cell r="R19">
            <v>3667.0010000000002</v>
          </cell>
        </row>
        <row r="20">
          <cell r="C20">
            <v>0</v>
          </cell>
          <cell r="H20">
            <v>1020.77662</v>
          </cell>
          <cell r="M20">
            <v>882.15</v>
          </cell>
          <cell r="R20">
            <v>936.95</v>
          </cell>
        </row>
        <row r="21">
          <cell r="C21">
            <v>663.58299999999997</v>
          </cell>
          <cell r="H21">
            <v>1097.9839999999999</v>
          </cell>
          <cell r="M21">
            <v>692.26599999999996</v>
          </cell>
          <cell r="R21">
            <v>759.53500000000008</v>
          </cell>
        </row>
        <row r="22">
          <cell r="C22">
            <v>473.62856999999997</v>
          </cell>
          <cell r="H22">
            <v>7086.0739176891384</v>
          </cell>
          <cell r="M22">
            <v>10689.197843546723</v>
          </cell>
          <cell r="R22">
            <v>9325.7258846923069</v>
          </cell>
        </row>
        <row r="23">
          <cell r="C23">
            <v>3571.8432599999996</v>
          </cell>
          <cell r="H23">
            <v>3845.7389200000007</v>
          </cell>
          <cell r="M23">
            <v>1361.8355710000001</v>
          </cell>
          <cell r="R23">
            <v>3292.80825</v>
          </cell>
        </row>
        <row r="24">
          <cell r="C24">
            <v>519.27679999999998</v>
          </cell>
          <cell r="H24">
            <v>166.59517</v>
          </cell>
          <cell r="M24">
            <v>134.68799999999999</v>
          </cell>
          <cell r="R24">
            <v>170.7</v>
          </cell>
        </row>
        <row r="25">
          <cell r="C25">
            <v>0</v>
          </cell>
          <cell r="H25">
            <v>68.300819999999987</v>
          </cell>
          <cell r="M25">
            <v>758.69999999999993</v>
          </cell>
          <cell r="R25">
            <v>0</v>
          </cell>
        </row>
        <row r="26">
          <cell r="C26">
            <v>12626.094211655378</v>
          </cell>
          <cell r="H26">
            <v>10968.179766670228</v>
          </cell>
          <cell r="M26">
            <v>28180.210879293445</v>
          </cell>
          <cell r="R26">
            <v>29507.082409570314</v>
          </cell>
        </row>
        <row r="27">
          <cell r="C27">
            <v>10780.725490422486</v>
          </cell>
          <cell r="H27">
            <v>6595.9089205856326</v>
          </cell>
          <cell r="M27">
            <v>1186.3066619531251</v>
          </cell>
          <cell r="R27">
            <v>1568.6646600000001</v>
          </cell>
        </row>
        <row r="28">
          <cell r="C28">
            <v>1612.01099</v>
          </cell>
          <cell r="H28">
            <v>1854.6454699999999</v>
          </cell>
          <cell r="M28">
            <v>1832.6950000000002</v>
          </cell>
          <cell r="R28">
            <v>1939.37</v>
          </cell>
        </row>
        <row r="29">
          <cell r="C29">
            <v>386.20799999999997</v>
          </cell>
          <cell r="H29">
            <v>740.55210999999997</v>
          </cell>
          <cell r="M29">
            <v>926</v>
          </cell>
          <cell r="R29">
            <v>221.5</v>
          </cell>
        </row>
        <row r="30">
          <cell r="C30">
            <v>218.4</v>
          </cell>
          <cell r="H30">
            <v>119.274</v>
          </cell>
          <cell r="M30">
            <v>1249.9000000000001</v>
          </cell>
          <cell r="R30">
            <v>537.9</v>
          </cell>
        </row>
        <row r="31">
          <cell r="C31">
            <v>199.22640000000001</v>
          </cell>
          <cell r="H31">
            <v>312.25236000000001</v>
          </cell>
          <cell r="M31">
            <v>685</v>
          </cell>
          <cell r="R31">
            <v>827</v>
          </cell>
        </row>
        <row r="32">
          <cell r="C32">
            <v>2399.5410000000002</v>
          </cell>
          <cell r="H32">
            <v>2700.4511939000004</v>
          </cell>
          <cell r="M32">
            <v>5287.6152405000003</v>
          </cell>
          <cell r="R32">
            <v>7686.1262717999989</v>
          </cell>
        </row>
        <row r="33">
          <cell r="C33">
            <v>0</v>
          </cell>
          <cell r="H33">
            <v>3837.0219999999999</v>
          </cell>
          <cell r="M33">
            <v>5193.6980000000003</v>
          </cell>
          <cell r="R33">
            <v>12290.053</v>
          </cell>
        </row>
        <row r="34">
          <cell r="C34">
            <v>2440.7180000000003</v>
          </cell>
          <cell r="H34">
            <v>2420.0218999999997</v>
          </cell>
          <cell r="M34">
            <v>4371.8083299999998</v>
          </cell>
          <cell r="R34">
            <v>5980.0766199999998</v>
          </cell>
        </row>
        <row r="35">
          <cell r="C35">
            <v>0</v>
          </cell>
          <cell r="H35">
            <v>448.17836999999997</v>
          </cell>
          <cell r="M35">
            <v>911.31</v>
          </cell>
          <cell r="R35">
            <v>2839</v>
          </cell>
        </row>
        <row r="36">
          <cell r="C36">
            <v>464.29032000000001</v>
          </cell>
          <cell r="H36">
            <v>2031.8208299999997</v>
          </cell>
          <cell r="M36">
            <v>1550</v>
          </cell>
          <cell r="R36">
            <v>1200</v>
          </cell>
        </row>
        <row r="37">
          <cell r="C37">
            <v>177.98929000000001</v>
          </cell>
          <cell r="H37">
            <v>551.26019844781808</v>
          </cell>
          <cell r="M37">
            <v>823.3124514943155</v>
          </cell>
          <cell r="R37">
            <v>626.44964258969298</v>
          </cell>
        </row>
        <row r="38">
          <cell r="C38">
            <v>4701.3890000000001</v>
          </cell>
          <cell r="H38">
            <v>3659.3890000000001</v>
          </cell>
          <cell r="M38">
            <v>7500</v>
          </cell>
          <cell r="R38">
            <v>8218.6219999999994</v>
          </cell>
        </row>
        <row r="39">
          <cell r="C39">
            <v>0</v>
          </cell>
          <cell r="H39">
            <v>0</v>
          </cell>
          <cell r="M39">
            <v>0</v>
          </cell>
          <cell r="R39">
            <v>0</v>
          </cell>
        </row>
        <row r="40">
          <cell r="C40">
            <v>57148.117662077872</v>
          </cell>
          <cell r="H40">
            <v>66823.821217292803</v>
          </cell>
          <cell r="M40">
            <v>100451.34676778762</v>
          </cell>
          <cell r="R40">
            <v>113333.8456386523</v>
          </cell>
        </row>
      </sheetData>
      <sheetData sheetId="3" refreshError="1">
        <row r="4">
          <cell r="C4">
            <v>1547.8140699999999</v>
          </cell>
          <cell r="H4">
            <v>1076.91895</v>
          </cell>
          <cell r="M4">
            <v>1824</v>
          </cell>
          <cell r="R4">
            <v>2354</v>
          </cell>
          <cell r="W4">
            <v>6802.7330199999997</v>
          </cell>
        </row>
        <row r="5">
          <cell r="C5">
            <v>299.92165</v>
          </cell>
          <cell r="H5">
            <v>353.07155</v>
          </cell>
          <cell r="M5">
            <v>375.32799999999997</v>
          </cell>
          <cell r="R5">
            <v>374.93</v>
          </cell>
          <cell r="W5">
            <v>1403.2511999999999</v>
          </cell>
        </row>
        <row r="6">
          <cell r="C6">
            <v>255.29000000000002</v>
          </cell>
          <cell r="H6">
            <v>233.67399999999998</v>
          </cell>
          <cell r="M6">
            <v>223.51499999999999</v>
          </cell>
          <cell r="R6">
            <v>217.09999999999997</v>
          </cell>
          <cell r="W6">
            <v>929.57899999999995</v>
          </cell>
        </row>
        <row r="7">
          <cell r="C7">
            <v>70.965000000000003</v>
          </cell>
          <cell r="H7">
            <v>23.433</v>
          </cell>
          <cell r="M7">
            <v>191.6</v>
          </cell>
          <cell r="R7">
            <v>233.33699999999999</v>
          </cell>
          <cell r="W7">
            <v>519.33500000000004</v>
          </cell>
        </row>
        <row r="8">
          <cell r="C8">
            <v>4935.3742099999999</v>
          </cell>
          <cell r="H8">
            <v>4898.4827399999995</v>
          </cell>
          <cell r="M8">
            <v>5808.0982899999999</v>
          </cell>
          <cell r="R8">
            <v>5750.2874000000002</v>
          </cell>
          <cell r="W8">
            <v>21392.24264</v>
          </cell>
        </row>
        <row r="9">
          <cell r="C9">
            <v>1190.8557499999999</v>
          </cell>
          <cell r="H9">
            <v>1282.1579999999999</v>
          </cell>
          <cell r="M9">
            <v>1323.0830000000001</v>
          </cell>
          <cell r="R9">
            <v>1277.221</v>
          </cell>
          <cell r="W9">
            <v>5073.3177500000002</v>
          </cell>
        </row>
        <row r="10">
          <cell r="C10">
            <v>0</v>
          </cell>
          <cell r="H10">
            <v>1484.7426799999998</v>
          </cell>
          <cell r="M10">
            <v>2644.5769999999998</v>
          </cell>
          <cell r="R10">
            <v>3020.3580000000002</v>
          </cell>
          <cell r="W10">
            <v>7149.6776799999998</v>
          </cell>
        </row>
        <row r="11">
          <cell r="C11">
            <v>83.579400000000007</v>
          </cell>
          <cell r="H11">
            <v>105.083</v>
          </cell>
          <cell r="M11">
            <v>228.32150000000001</v>
          </cell>
          <cell r="R11">
            <v>288.08550000000002</v>
          </cell>
          <cell r="W11">
            <v>705.06940000000009</v>
          </cell>
        </row>
        <row r="12">
          <cell r="C12">
            <v>0</v>
          </cell>
          <cell r="H12">
            <v>0</v>
          </cell>
          <cell r="M12">
            <v>0</v>
          </cell>
          <cell r="R12">
            <v>0</v>
          </cell>
          <cell r="W12">
            <v>0</v>
          </cell>
        </row>
        <row r="13">
          <cell r="C13">
            <v>290.464</v>
          </cell>
          <cell r="H13">
            <v>1532.3797999999997</v>
          </cell>
          <cell r="M13">
            <v>3950.1180000000004</v>
          </cell>
          <cell r="R13">
            <v>4050.056</v>
          </cell>
          <cell r="W13">
            <v>9823.0177999999996</v>
          </cell>
        </row>
        <row r="14">
          <cell r="C14">
            <v>74.992999999999995</v>
          </cell>
          <cell r="H14">
            <v>27.033999999999999</v>
          </cell>
          <cell r="M14">
            <v>18</v>
          </cell>
          <cell r="R14">
            <v>297</v>
          </cell>
          <cell r="W14">
            <v>417.02699999999999</v>
          </cell>
        </row>
        <row r="15">
          <cell r="C15">
            <v>1470.633</v>
          </cell>
          <cell r="H15">
            <v>174.613</v>
          </cell>
          <cell r="M15">
            <v>2925.8199999999997</v>
          </cell>
          <cell r="R15">
            <v>1332.096</v>
          </cell>
          <cell r="W15">
            <v>5903.1620000000003</v>
          </cell>
        </row>
        <row r="16">
          <cell r="C16">
            <v>1726.1219999999998</v>
          </cell>
          <cell r="H16">
            <v>1920.0766999999998</v>
          </cell>
          <cell r="M16">
            <v>1575.6909999999998</v>
          </cell>
          <cell r="R16">
            <v>1532.5100000000002</v>
          </cell>
          <cell r="W16">
            <v>6754.3996999999999</v>
          </cell>
        </row>
        <row r="17">
          <cell r="C17">
            <v>0</v>
          </cell>
          <cell r="H17">
            <v>129.17041</v>
          </cell>
          <cell r="M17">
            <v>516</v>
          </cell>
          <cell r="R17">
            <v>516</v>
          </cell>
          <cell r="W17">
            <v>1161.1704099999999</v>
          </cell>
        </row>
        <row r="18">
          <cell r="C18">
            <v>594.5795700000001</v>
          </cell>
          <cell r="H18">
            <v>435.37982</v>
          </cell>
          <cell r="M18">
            <v>821.80000000000007</v>
          </cell>
          <cell r="R18">
            <v>496.29999999999995</v>
          </cell>
          <cell r="W18">
            <v>2348.0593900000003</v>
          </cell>
        </row>
        <row r="19">
          <cell r="C19">
            <v>3372.6016799999998</v>
          </cell>
          <cell r="H19">
            <v>3623.1779999999999</v>
          </cell>
          <cell r="M19">
            <v>3808.7009999999996</v>
          </cell>
          <cell r="R19">
            <v>3667.0010000000002</v>
          </cell>
          <cell r="W19">
            <v>14471.481679999999</v>
          </cell>
        </row>
        <row r="20">
          <cell r="C20">
            <v>0</v>
          </cell>
          <cell r="H20">
            <v>1020.77662</v>
          </cell>
          <cell r="M20">
            <v>882.15</v>
          </cell>
          <cell r="R20">
            <v>936.95</v>
          </cell>
          <cell r="W20">
            <v>2839.87662</v>
          </cell>
        </row>
        <row r="21">
          <cell r="C21">
            <v>663.58299999999997</v>
          </cell>
          <cell r="H21">
            <v>1097.9839999999999</v>
          </cell>
          <cell r="M21">
            <v>692.26599999999996</v>
          </cell>
          <cell r="R21">
            <v>759.53500000000008</v>
          </cell>
          <cell r="W21">
            <v>3213.3680000000004</v>
          </cell>
        </row>
        <row r="22">
          <cell r="C22">
            <v>473.62856999999997</v>
          </cell>
          <cell r="H22">
            <v>7086.0739176891384</v>
          </cell>
          <cell r="M22">
            <v>10689.197843546723</v>
          </cell>
          <cell r="R22">
            <v>9325.7258846923069</v>
          </cell>
          <cell r="W22">
            <v>27574.626215928169</v>
          </cell>
        </row>
        <row r="23">
          <cell r="C23">
            <v>3571.8432599999996</v>
          </cell>
          <cell r="H23">
            <v>3845.7389200000007</v>
          </cell>
          <cell r="M23">
            <v>1361.8355710000001</v>
          </cell>
          <cell r="R23">
            <v>3292.80825</v>
          </cell>
          <cell r="W23">
            <v>12072.226001000001</v>
          </cell>
        </row>
        <row r="24">
          <cell r="C24">
            <v>519.27679999999998</v>
          </cell>
          <cell r="H24">
            <v>166.59517</v>
          </cell>
          <cell r="M24">
            <v>134.68799999999999</v>
          </cell>
          <cell r="R24">
            <v>170.7</v>
          </cell>
          <cell r="W24">
            <v>991.25996999999984</v>
          </cell>
        </row>
        <row r="25">
          <cell r="C25">
            <v>0</v>
          </cell>
          <cell r="H25">
            <v>68.300819999999987</v>
          </cell>
          <cell r="M25">
            <v>758.69999999999993</v>
          </cell>
          <cell r="R25">
            <v>0</v>
          </cell>
          <cell r="W25">
            <v>827.00081999999998</v>
          </cell>
        </row>
        <row r="26">
          <cell r="C26">
            <v>12626.094211655378</v>
          </cell>
          <cell r="H26">
            <v>10968.179766670228</v>
          </cell>
          <cell r="M26">
            <v>28180.210879293445</v>
          </cell>
          <cell r="R26">
            <v>29507.082409570314</v>
          </cell>
          <cell r="W26">
            <v>81281.567267189355</v>
          </cell>
        </row>
        <row r="27">
          <cell r="C27">
            <v>10780.725490422486</v>
          </cell>
          <cell r="H27">
            <v>6595.9089205856326</v>
          </cell>
          <cell r="M27">
            <v>1186.3066619531251</v>
          </cell>
          <cell r="R27">
            <v>1568.6646600000001</v>
          </cell>
          <cell r="W27">
            <v>20131.605732961241</v>
          </cell>
        </row>
        <row r="28">
          <cell r="C28">
            <v>1612.01099</v>
          </cell>
          <cell r="H28">
            <v>1854.6454699999999</v>
          </cell>
          <cell r="M28">
            <v>1832.6950000000002</v>
          </cell>
          <cell r="R28">
            <v>1939.37</v>
          </cell>
          <cell r="W28">
            <v>7238.7214599999998</v>
          </cell>
        </row>
        <row r="29">
          <cell r="C29">
            <v>386.20799999999997</v>
          </cell>
          <cell r="H29">
            <v>740.55210999999997</v>
          </cell>
          <cell r="M29">
            <v>926</v>
          </cell>
          <cell r="R29">
            <v>221.5</v>
          </cell>
          <cell r="W29">
            <v>2274.2601100000002</v>
          </cell>
        </row>
        <row r="30">
          <cell r="C30">
            <v>218.4</v>
          </cell>
          <cell r="H30">
            <v>119.274</v>
          </cell>
          <cell r="M30">
            <v>1249.9000000000001</v>
          </cell>
          <cell r="R30">
            <v>537.9</v>
          </cell>
          <cell r="W30">
            <v>2125.4740000000002</v>
          </cell>
        </row>
        <row r="31">
          <cell r="C31">
            <v>199.22640000000001</v>
          </cell>
          <cell r="H31">
            <v>312.25236000000001</v>
          </cell>
          <cell r="M31">
            <v>685</v>
          </cell>
          <cell r="R31">
            <v>827</v>
          </cell>
          <cell r="W31">
            <v>2023.47876</v>
          </cell>
        </row>
        <row r="32">
          <cell r="C32">
            <v>2399.5410000000002</v>
          </cell>
          <cell r="H32">
            <v>2700.4511939000004</v>
          </cell>
          <cell r="M32">
            <v>5287.6152405000003</v>
          </cell>
          <cell r="R32">
            <v>7686.1262717999989</v>
          </cell>
          <cell r="W32">
            <v>18073.733706200001</v>
          </cell>
        </row>
        <row r="33">
          <cell r="C33">
            <v>0</v>
          </cell>
          <cell r="H33">
            <v>3837.0219999999999</v>
          </cell>
          <cell r="M33">
            <v>5193.6980000000003</v>
          </cell>
          <cell r="R33">
            <v>12290.053</v>
          </cell>
          <cell r="W33">
            <v>21320.773000000001</v>
          </cell>
        </row>
        <row r="34">
          <cell r="C34">
            <v>2440.7180000000003</v>
          </cell>
          <cell r="H34">
            <v>2420.0218999999997</v>
          </cell>
          <cell r="M34">
            <v>4371.8083299999998</v>
          </cell>
          <cell r="R34">
            <v>5980.0766199999998</v>
          </cell>
          <cell r="W34">
            <v>15212.62485</v>
          </cell>
        </row>
        <row r="35">
          <cell r="C35">
            <v>0</v>
          </cell>
          <cell r="H35">
            <v>448.17836999999997</v>
          </cell>
          <cell r="M35">
            <v>911.31</v>
          </cell>
          <cell r="R35">
            <v>2839</v>
          </cell>
          <cell r="W35">
            <v>4198.48837</v>
          </cell>
        </row>
        <row r="36">
          <cell r="C36">
            <v>464.29032000000001</v>
          </cell>
          <cell r="H36">
            <v>2031.8208299999997</v>
          </cell>
          <cell r="M36">
            <v>1550</v>
          </cell>
          <cell r="R36">
            <v>1200</v>
          </cell>
          <cell r="W36">
            <v>5246.1111499999997</v>
          </cell>
        </row>
        <row r="37">
          <cell r="C37">
            <v>177.98929000000001</v>
          </cell>
          <cell r="H37">
            <v>551.26019844781808</v>
          </cell>
          <cell r="M37">
            <v>823.3124514943155</v>
          </cell>
          <cell r="R37">
            <v>626.44964258969298</v>
          </cell>
          <cell r="W37">
            <v>2179.0115825318262</v>
          </cell>
        </row>
        <row r="38">
          <cell r="C38">
            <v>4701.3890000000001</v>
          </cell>
          <cell r="H38">
            <v>3659.3890000000001</v>
          </cell>
          <cell r="M38">
            <v>7500</v>
          </cell>
          <cell r="R38">
            <v>8218.6219999999994</v>
          </cell>
          <cell r="W38">
            <v>24079.4</v>
          </cell>
        </row>
        <row r="39">
          <cell r="C39">
            <v>0</v>
          </cell>
          <cell r="H39">
            <v>0</v>
          </cell>
          <cell r="M39">
            <v>0</v>
          </cell>
          <cell r="R39">
            <v>0</v>
          </cell>
          <cell r="W39">
            <v>0</v>
          </cell>
        </row>
        <row r="40">
          <cell r="C40">
            <v>57148.117662077864</v>
          </cell>
          <cell r="H40">
            <v>66823.821217292803</v>
          </cell>
          <cell r="M40">
            <v>100451.34676778762</v>
          </cell>
          <cell r="R40">
            <v>113333.8456386523</v>
          </cell>
          <cell r="W40">
            <v>337757.13128581061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riteria"/>
      <sheetName val="Criteria Table"/>
      <sheetName val="Summary"/>
      <sheetName val="Direct SG&amp;A"/>
      <sheetName val="Mgt Fee SG&amp;A"/>
      <sheetName val="Mgmt. Fee Actual Export"/>
      <sheetName val="CMC"/>
      <sheetName val="Interest"/>
      <sheetName val=" Export"/>
      <sheetName val="Export Check"/>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2:BC70"/>
  <sheetViews>
    <sheetView tabSelected="1" zoomScaleNormal="100" zoomScaleSheetLayoutView="85" workbookViewId="0">
      <selection activeCell="C71" sqref="C71"/>
    </sheetView>
  </sheetViews>
  <sheetFormatPr defaultRowHeight="12.75"/>
  <cols>
    <col min="1" max="1" width="2.140625" style="129" customWidth="1"/>
    <col min="2" max="2" width="30.7109375" style="129" customWidth="1"/>
    <col min="3" max="3" width="32.140625" style="129" customWidth="1"/>
    <col min="4" max="4" width="10.7109375" style="130" customWidth="1"/>
    <col min="5" max="5" width="2" style="130" customWidth="1"/>
    <col min="6" max="6" width="11.7109375" style="130" customWidth="1"/>
    <col min="7" max="7" width="2.28515625" style="130" customWidth="1"/>
    <col min="8" max="8" width="12.28515625" style="130" customWidth="1"/>
    <col min="9" max="9" width="2.7109375" style="129" customWidth="1"/>
    <col min="10" max="10" width="10.7109375" style="131" customWidth="1"/>
    <col min="11" max="11" width="5.5703125" style="129" hidden="1" customWidth="1"/>
    <col min="12" max="12" width="10.7109375" style="130" hidden="1" customWidth="1"/>
    <col min="13" max="13" width="2" style="130" hidden="1" customWidth="1"/>
    <col min="14" max="14" width="11.7109375" style="130" hidden="1" customWidth="1"/>
    <col min="15" max="15" width="2.28515625" style="130" hidden="1" customWidth="1"/>
    <col min="16" max="16" width="10.7109375" style="130" hidden="1" customWidth="1"/>
    <col min="17" max="17" width="2.7109375" style="129" hidden="1" customWidth="1"/>
    <col min="18" max="18" width="9.28515625" style="131" hidden="1" customWidth="1"/>
    <col min="19" max="16384" width="9.140625" style="129"/>
  </cols>
  <sheetData>
    <row r="2" spans="1:18">
      <c r="A2" s="202" t="s">
        <v>150</v>
      </c>
      <c r="B2" s="202"/>
      <c r="C2" s="202"/>
      <c r="D2" s="202"/>
      <c r="E2" s="202"/>
      <c r="F2" s="202"/>
      <c r="G2" s="202"/>
      <c r="H2" s="202"/>
      <c r="I2" s="202"/>
      <c r="J2" s="202"/>
      <c r="K2" s="202"/>
      <c r="L2" s="202"/>
      <c r="M2" s="202"/>
      <c r="N2" s="202"/>
      <c r="O2" s="202"/>
      <c r="P2" s="202"/>
      <c r="Q2" s="202"/>
      <c r="R2" s="202"/>
    </row>
    <row r="4" spans="1:18" ht="15.75">
      <c r="A4" s="205" t="s">
        <v>67</v>
      </c>
      <c r="B4" s="205"/>
      <c r="C4" s="205"/>
      <c r="D4" s="205"/>
      <c r="E4" s="205"/>
      <c r="F4" s="205"/>
      <c r="G4" s="205"/>
      <c r="H4" s="205"/>
      <c r="I4" s="205"/>
      <c r="J4" s="205"/>
      <c r="K4" s="205"/>
      <c r="L4" s="205"/>
      <c r="M4" s="205"/>
      <c r="N4" s="205"/>
      <c r="O4" s="205"/>
      <c r="P4" s="205"/>
      <c r="Q4" s="205"/>
      <c r="R4" s="205"/>
    </row>
    <row r="5" spans="1:18" ht="15.75">
      <c r="A5" s="205" t="s">
        <v>0</v>
      </c>
      <c r="B5" s="205"/>
      <c r="C5" s="205"/>
      <c r="D5" s="205"/>
      <c r="E5" s="205"/>
      <c r="F5" s="205"/>
      <c r="G5" s="205"/>
      <c r="H5" s="205"/>
      <c r="I5" s="205"/>
      <c r="J5" s="205"/>
      <c r="K5" s="205"/>
      <c r="L5" s="205"/>
      <c r="M5" s="205"/>
      <c r="N5" s="205"/>
      <c r="O5" s="205"/>
      <c r="P5" s="205"/>
      <c r="Q5" s="205"/>
      <c r="R5" s="205"/>
    </row>
    <row r="6" spans="1:18" ht="13.5" customHeight="1">
      <c r="A6" s="202" t="s">
        <v>54</v>
      </c>
      <c r="B6" s="202"/>
      <c r="C6" s="202"/>
      <c r="D6" s="202"/>
      <c r="E6" s="202"/>
      <c r="F6" s="202"/>
      <c r="G6" s="202"/>
      <c r="H6" s="202"/>
      <c r="I6" s="202"/>
      <c r="J6" s="202"/>
      <c r="K6" s="202"/>
      <c r="L6" s="202"/>
      <c r="M6" s="202"/>
      <c r="N6" s="202"/>
      <c r="O6" s="202"/>
      <c r="P6" s="202"/>
      <c r="Q6" s="202"/>
      <c r="R6" s="202"/>
    </row>
    <row r="7" spans="1:18" ht="9" customHeight="1"/>
    <row r="8" spans="1:18">
      <c r="D8" s="203" t="s">
        <v>105</v>
      </c>
      <c r="E8" s="203"/>
      <c r="F8" s="203"/>
      <c r="G8" s="203"/>
      <c r="H8" s="203"/>
      <c r="I8" s="203"/>
      <c r="J8" s="203"/>
      <c r="L8" s="203" t="s">
        <v>87</v>
      </c>
      <c r="M8" s="203"/>
      <c r="N8" s="203"/>
      <c r="O8" s="203"/>
      <c r="P8" s="203"/>
      <c r="Q8" s="203"/>
      <c r="R8" s="203"/>
    </row>
    <row r="9" spans="1:18" ht="30.75" customHeight="1">
      <c r="D9" s="133" t="s">
        <v>76</v>
      </c>
      <c r="E9" s="134"/>
      <c r="F9" s="128" t="s">
        <v>80</v>
      </c>
      <c r="G9" s="134"/>
      <c r="H9" s="128" t="s">
        <v>81</v>
      </c>
      <c r="I9" s="135"/>
      <c r="J9" s="181" t="s">
        <v>121</v>
      </c>
      <c r="L9" s="133" t="s">
        <v>76</v>
      </c>
      <c r="M9" s="134"/>
      <c r="N9" s="128" t="s">
        <v>80</v>
      </c>
      <c r="O9" s="134"/>
      <c r="P9" s="128" t="s">
        <v>81</v>
      </c>
      <c r="Q9" s="135"/>
      <c r="R9" s="132">
        <v>2009</v>
      </c>
    </row>
    <row r="10" spans="1:18">
      <c r="D10" s="136"/>
      <c r="E10" s="136"/>
      <c r="F10" s="136"/>
      <c r="G10" s="136"/>
      <c r="H10" s="136"/>
      <c r="I10" s="130"/>
      <c r="J10" s="136"/>
      <c r="K10" s="130"/>
      <c r="L10" s="136"/>
      <c r="M10" s="136"/>
      <c r="N10" s="136"/>
      <c r="O10" s="136"/>
      <c r="P10" s="136"/>
      <c r="Q10" s="130"/>
      <c r="R10" s="136"/>
    </row>
    <row r="11" spans="1:18" s="138" customFormat="1">
      <c r="A11" s="137" t="s">
        <v>1</v>
      </c>
      <c r="D11" s="62">
        <v>2412.9</v>
      </c>
      <c r="E11" s="62"/>
      <c r="F11" s="62"/>
      <c r="G11" s="62"/>
      <c r="H11" s="62">
        <f>D11+F11</f>
        <v>2412.9</v>
      </c>
      <c r="I11" s="63"/>
      <c r="J11" s="158">
        <f>'P&amp;L QTD - 2009'!H11</f>
        <v>969.4</v>
      </c>
      <c r="K11" s="139"/>
      <c r="L11" s="62">
        <v>3627.7</v>
      </c>
      <c r="M11" s="62"/>
      <c r="N11" s="62"/>
      <c r="O11" s="62"/>
      <c r="P11" s="62">
        <f>+L11+N11</f>
        <v>3627.7</v>
      </c>
      <c r="Q11" s="63"/>
      <c r="R11" s="62">
        <v>1832.2</v>
      </c>
    </row>
    <row r="12" spans="1:18" ht="8.25" customHeight="1">
      <c r="A12" s="140"/>
      <c r="D12" s="64"/>
      <c r="E12" s="64"/>
      <c r="F12" s="64"/>
      <c r="G12" s="64"/>
      <c r="H12" s="64"/>
      <c r="I12" s="64"/>
      <c r="J12" s="155"/>
      <c r="K12" s="130"/>
      <c r="L12" s="64"/>
      <c r="M12" s="64"/>
      <c r="N12" s="64"/>
      <c r="O12" s="64"/>
      <c r="P12" s="64"/>
      <c r="Q12" s="64"/>
      <c r="R12" s="64"/>
    </row>
    <row r="13" spans="1:18" s="138" customFormat="1">
      <c r="A13" s="137" t="s">
        <v>2</v>
      </c>
      <c r="D13" s="63"/>
      <c r="E13" s="63"/>
      <c r="F13" s="63"/>
      <c r="G13" s="63"/>
      <c r="H13" s="63"/>
      <c r="I13" s="63"/>
      <c r="J13" s="155"/>
      <c r="K13" s="139"/>
      <c r="L13" s="63"/>
      <c r="M13" s="63"/>
      <c r="N13" s="63"/>
      <c r="O13" s="63"/>
      <c r="P13" s="63"/>
      <c r="Q13" s="63"/>
      <c r="R13" s="63"/>
    </row>
    <row r="14" spans="1:18">
      <c r="B14" s="129" t="s">
        <v>3</v>
      </c>
      <c r="D14" s="64">
        <v>1543.3</v>
      </c>
      <c r="E14" s="64"/>
      <c r="F14" s="64">
        <v>-10.199999999999999</v>
      </c>
      <c r="G14" s="64"/>
      <c r="H14" s="155">
        <f>D14+F14</f>
        <v>1533.1</v>
      </c>
      <c r="I14" s="64"/>
      <c r="J14" s="155">
        <f>'P&amp;L QTD - 2009'!H14</f>
        <v>575.20000000000005</v>
      </c>
      <c r="K14" s="130"/>
      <c r="L14" s="64">
        <v>2402.8000000000002</v>
      </c>
      <c r="M14" s="64"/>
      <c r="N14" s="64">
        <f>F14-41.6</f>
        <v>-51.8</v>
      </c>
      <c r="O14" s="64"/>
      <c r="P14" s="155">
        <f>+L14+N14</f>
        <v>2351</v>
      </c>
      <c r="Q14" s="64"/>
      <c r="R14" s="64">
        <v>1104.5</v>
      </c>
    </row>
    <row r="15" spans="1:18">
      <c r="B15" s="141" t="s">
        <v>55</v>
      </c>
      <c r="C15" s="140"/>
      <c r="D15" s="65">
        <f>D11-D14</f>
        <v>869.60000000000014</v>
      </c>
      <c r="E15" s="65"/>
      <c r="F15" s="65">
        <f>-F14</f>
        <v>10.199999999999999</v>
      </c>
      <c r="G15" s="65"/>
      <c r="H15" s="65">
        <f>F15+D15</f>
        <v>879.80000000000018</v>
      </c>
      <c r="I15" s="65"/>
      <c r="J15" s="65">
        <f>+J11-J14</f>
        <v>394.19999999999993</v>
      </c>
      <c r="K15" s="130"/>
      <c r="L15" s="65">
        <f>L11-L14</f>
        <v>1224.8999999999996</v>
      </c>
      <c r="M15" s="65"/>
      <c r="N15" s="65">
        <f>-N14</f>
        <v>51.8</v>
      </c>
      <c r="O15" s="65"/>
      <c r="P15" s="65">
        <f>N15+L15</f>
        <v>1276.6999999999996</v>
      </c>
      <c r="Q15" s="65"/>
      <c r="R15" s="65">
        <f>+R11-R14</f>
        <v>727.7</v>
      </c>
    </row>
    <row r="16" spans="1:18">
      <c r="B16" s="142" t="s">
        <v>56</v>
      </c>
      <c r="D16" s="66">
        <f>D15/D$11</f>
        <v>0.36039620373824033</v>
      </c>
      <c r="E16" s="66"/>
      <c r="F16" s="66"/>
      <c r="G16" s="66"/>
      <c r="H16" s="66">
        <f>H15/H$11</f>
        <v>0.36462348211695478</v>
      </c>
      <c r="I16" s="67"/>
      <c r="J16" s="66">
        <f>J15/J11</f>
        <v>0.40664328450587989</v>
      </c>
      <c r="K16" s="130"/>
      <c r="L16" s="66">
        <f>L15/L$11</f>
        <v>0.33765195578465684</v>
      </c>
      <c r="M16" s="66"/>
      <c r="N16" s="66"/>
      <c r="O16" s="66"/>
      <c r="P16" s="66">
        <f>P15/P$11</f>
        <v>0.35193097554924596</v>
      </c>
      <c r="Q16" s="67"/>
      <c r="R16" s="66">
        <f>R15/R11</f>
        <v>0.39717279772950553</v>
      </c>
    </row>
    <row r="17" spans="1:20" ht="8.25" customHeight="1">
      <c r="D17" s="64"/>
      <c r="E17" s="64"/>
      <c r="F17" s="64"/>
      <c r="G17" s="64"/>
      <c r="H17" s="64"/>
      <c r="I17" s="64"/>
      <c r="J17" s="64"/>
      <c r="K17" s="130"/>
      <c r="L17" s="64"/>
      <c r="M17" s="64"/>
      <c r="N17" s="64"/>
      <c r="O17" s="64"/>
      <c r="P17" s="64"/>
      <c r="Q17" s="64"/>
      <c r="R17" s="64"/>
    </row>
    <row r="18" spans="1:20">
      <c r="B18" s="129" t="s">
        <v>4</v>
      </c>
      <c r="D18" s="64">
        <v>619.6</v>
      </c>
      <c r="E18" s="64"/>
      <c r="F18" s="64">
        <v>-9.6999999999999993</v>
      </c>
      <c r="G18" s="64"/>
      <c r="H18" s="155">
        <f>D18+F18</f>
        <v>609.9</v>
      </c>
      <c r="I18" s="64"/>
      <c r="J18" s="155">
        <f>'P&amp;L QTD - 2009'!H18</f>
        <v>264.5</v>
      </c>
      <c r="K18" s="130"/>
      <c r="L18" s="64">
        <f>959.6+7.1</f>
        <v>966.7</v>
      </c>
      <c r="M18" s="64"/>
      <c r="N18" s="64">
        <f>+F18-49</f>
        <v>-58.7</v>
      </c>
      <c r="O18" s="64"/>
      <c r="P18" s="155">
        <f>+L18+N18</f>
        <v>908</v>
      </c>
      <c r="Q18" s="64"/>
      <c r="R18" s="64">
        <v>508</v>
      </c>
    </row>
    <row r="19" spans="1:20">
      <c r="B19" s="142" t="s">
        <v>56</v>
      </c>
      <c r="D19" s="66">
        <f>D18/D$11</f>
        <v>0.25678643955406355</v>
      </c>
      <c r="E19" s="66"/>
      <c r="F19" s="66"/>
      <c r="G19" s="66"/>
      <c r="H19" s="66">
        <f>H18/H$11</f>
        <v>0.25276638070371749</v>
      </c>
      <c r="I19" s="68"/>
      <c r="J19" s="66">
        <f>J18/J$11</f>
        <v>0.27284918506292555</v>
      </c>
      <c r="K19" s="130"/>
      <c r="L19" s="66">
        <f>L18/L$11</f>
        <v>0.26647738236348101</v>
      </c>
      <c r="M19" s="66"/>
      <c r="N19" s="66"/>
      <c r="O19" s="66"/>
      <c r="P19" s="66">
        <f>P18/P$11</f>
        <v>0.25029633100862808</v>
      </c>
      <c r="Q19" s="68"/>
      <c r="R19" s="66">
        <f>R18/R$11</f>
        <v>0.2772623076083397</v>
      </c>
    </row>
    <row r="20" spans="1:20" ht="8.25" customHeight="1">
      <c r="D20" s="69"/>
      <c r="E20" s="69"/>
      <c r="F20" s="69"/>
      <c r="G20" s="69"/>
      <c r="H20" s="69"/>
      <c r="I20" s="64"/>
      <c r="J20" s="69"/>
      <c r="K20" s="130"/>
      <c r="L20" s="69"/>
      <c r="M20" s="69"/>
      <c r="N20" s="69"/>
      <c r="O20" s="69"/>
      <c r="P20" s="69"/>
      <c r="Q20" s="64"/>
      <c r="R20" s="69"/>
    </row>
    <row r="21" spans="1:20">
      <c r="B21" s="141" t="s">
        <v>57</v>
      </c>
      <c r="D21" s="70">
        <f>D15-D18</f>
        <v>250.00000000000011</v>
      </c>
      <c r="E21" s="70"/>
      <c r="F21" s="70">
        <f>-F18+F15</f>
        <v>19.899999999999999</v>
      </c>
      <c r="G21" s="70"/>
      <c r="H21" s="70">
        <f>F21+D21</f>
        <v>269.90000000000009</v>
      </c>
      <c r="I21" s="64"/>
      <c r="J21" s="159">
        <f>J15-J18</f>
        <v>129.69999999999993</v>
      </c>
      <c r="K21" s="130"/>
      <c r="L21" s="70">
        <f>L15-L18</f>
        <v>258.19999999999959</v>
      </c>
      <c r="M21" s="70"/>
      <c r="N21" s="70">
        <f>-N18+N15</f>
        <v>110.5</v>
      </c>
      <c r="O21" s="70"/>
      <c r="P21" s="70">
        <f>N21+L21</f>
        <v>368.69999999999959</v>
      </c>
      <c r="Q21" s="64"/>
      <c r="R21" s="70">
        <v>219.7</v>
      </c>
    </row>
    <row r="22" spans="1:20">
      <c r="B22" s="142" t="s">
        <v>56</v>
      </c>
      <c r="D22" s="66">
        <f>D21/D$11</f>
        <v>0.10360976418417676</v>
      </c>
      <c r="E22" s="66"/>
      <c r="F22" s="66"/>
      <c r="G22" s="66"/>
      <c r="H22" s="66">
        <f>H21/H$11</f>
        <v>0.11185710141323722</v>
      </c>
      <c r="I22" s="68"/>
      <c r="J22" s="66">
        <f>J21/J$11</f>
        <v>0.13379409944295434</v>
      </c>
      <c r="K22" s="130"/>
      <c r="L22" s="66">
        <f>L21/L$11</f>
        <v>7.1174573421175849E-2</v>
      </c>
      <c r="M22" s="66"/>
      <c r="N22" s="66"/>
      <c r="O22" s="66"/>
      <c r="P22" s="66">
        <f>P21/P$11</f>
        <v>0.10163464454061792</v>
      </c>
      <c r="Q22" s="68"/>
      <c r="R22" s="66">
        <f>R21/R$11</f>
        <v>0.11991049012116581</v>
      </c>
    </row>
    <row r="23" spans="1:20" ht="8.25" customHeight="1">
      <c r="D23" s="129"/>
      <c r="E23" s="129"/>
      <c r="F23" s="129"/>
      <c r="G23" s="129"/>
      <c r="H23" s="129"/>
      <c r="J23" s="129"/>
      <c r="K23" s="130"/>
      <c r="L23" s="129"/>
      <c r="M23" s="129"/>
      <c r="N23" s="129"/>
      <c r="O23" s="129"/>
      <c r="P23" s="129"/>
      <c r="R23" s="129"/>
    </row>
    <row r="24" spans="1:20">
      <c r="B24" s="129" t="s">
        <v>6</v>
      </c>
      <c r="D24" s="64">
        <v>17.3</v>
      </c>
      <c r="E24" s="64"/>
      <c r="F24" s="64">
        <v>15.4</v>
      </c>
      <c r="G24" s="64"/>
      <c r="H24" s="155">
        <f>D24+F24</f>
        <v>32.700000000000003</v>
      </c>
      <c r="I24" s="64"/>
      <c r="J24" s="155">
        <f>'P&amp;L QTD - 2009'!H24</f>
        <v>29.2</v>
      </c>
      <c r="K24" s="130"/>
      <c r="L24" s="64">
        <v>130</v>
      </c>
      <c r="M24" s="64"/>
      <c r="N24" s="64">
        <f>+F24-32</f>
        <v>-16.600000000000001</v>
      </c>
      <c r="O24" s="64"/>
      <c r="P24" s="155">
        <f>+L24+N24</f>
        <v>113.4</v>
      </c>
      <c r="Q24" s="64"/>
      <c r="R24" s="64">
        <v>17.7</v>
      </c>
    </row>
    <row r="25" spans="1:20">
      <c r="B25" s="129" t="s">
        <v>58</v>
      </c>
      <c r="D25" s="71">
        <v>34.6</v>
      </c>
      <c r="E25" s="72"/>
      <c r="F25" s="71">
        <v>-34.200000000000003</v>
      </c>
      <c r="G25" s="72"/>
      <c r="H25" s="154">
        <f>D25+F25</f>
        <v>0.39999999999999858</v>
      </c>
      <c r="I25" s="64"/>
      <c r="J25" s="154">
        <f>'P&amp;L QTD - 2009'!H25</f>
        <v>15.1</v>
      </c>
      <c r="K25" s="130"/>
      <c r="L25" s="71">
        <v>183.2</v>
      </c>
      <c r="M25" s="72"/>
      <c r="N25" s="71">
        <f>+F25-90.2</f>
        <v>-124.4</v>
      </c>
      <c r="O25" s="72"/>
      <c r="P25" s="154">
        <f>+L25+N25</f>
        <v>58.799999999999983</v>
      </c>
      <c r="Q25" s="64"/>
      <c r="R25" s="71">
        <v>19</v>
      </c>
    </row>
    <row r="26" spans="1:20">
      <c r="B26" s="141" t="s">
        <v>93</v>
      </c>
      <c r="D26" s="64">
        <f>D21-D24-D25</f>
        <v>198.10000000000011</v>
      </c>
      <c r="E26" s="64"/>
      <c r="F26" s="64">
        <f>F21-F24-F25</f>
        <v>38.700000000000003</v>
      </c>
      <c r="G26" s="64"/>
      <c r="H26" s="64">
        <f>H21-H24-H25</f>
        <v>236.8000000000001</v>
      </c>
      <c r="I26" s="64"/>
      <c r="J26" s="64">
        <f>J21-J24-J25</f>
        <v>85.399999999999935</v>
      </c>
      <c r="K26" s="130"/>
      <c r="L26" s="64">
        <f>L21-L24-L25</f>
        <v>-55.000000000000398</v>
      </c>
      <c r="M26" s="64"/>
      <c r="N26" s="64">
        <f>N21-N24-N25</f>
        <v>251.5</v>
      </c>
      <c r="O26" s="64"/>
      <c r="P26" s="64">
        <f>P21-P24-P25</f>
        <v>196.4999999999996</v>
      </c>
      <c r="Q26" s="64"/>
      <c r="R26" s="64">
        <f>R21-R24-R25</f>
        <v>183</v>
      </c>
    </row>
    <row r="27" spans="1:20" ht="8.25" customHeight="1">
      <c r="D27" s="64"/>
      <c r="E27" s="64"/>
      <c r="F27" s="64"/>
      <c r="G27" s="64"/>
      <c r="H27" s="64"/>
      <c r="I27" s="64"/>
      <c r="J27" s="64"/>
      <c r="K27" s="130"/>
      <c r="L27" s="64"/>
      <c r="M27" s="64"/>
      <c r="N27" s="64"/>
      <c r="O27" s="64"/>
      <c r="P27" s="64"/>
      <c r="Q27" s="64"/>
      <c r="R27" s="64"/>
      <c r="S27" s="168"/>
    </row>
    <row r="28" spans="1:20">
      <c r="B28" s="129" t="s">
        <v>5</v>
      </c>
      <c r="D28" s="64">
        <v>31.2</v>
      </c>
      <c r="E28" s="64"/>
      <c r="F28" s="71">
        <v>0</v>
      </c>
      <c r="G28" s="64"/>
      <c r="H28" s="154">
        <f>D28+F28</f>
        <v>31.2</v>
      </c>
      <c r="I28" s="64"/>
      <c r="J28" s="155">
        <f>'P&amp;L QTD - 2009'!H28</f>
        <v>14</v>
      </c>
      <c r="K28" s="130"/>
      <c r="L28" s="64">
        <f>46.1-3.4</f>
        <v>42.7</v>
      </c>
      <c r="M28" s="64"/>
      <c r="N28" s="71">
        <v>0</v>
      </c>
      <c r="O28" s="64"/>
      <c r="P28" s="154">
        <f>+L28+N28</f>
        <v>42.7</v>
      </c>
      <c r="Q28" s="64"/>
      <c r="R28" s="64">
        <v>31.6</v>
      </c>
    </row>
    <row r="29" spans="1:20" ht="8.25" customHeight="1">
      <c r="D29" s="73"/>
      <c r="E29" s="72"/>
      <c r="F29" s="72"/>
      <c r="G29" s="72"/>
      <c r="H29" s="72"/>
      <c r="I29" s="64"/>
      <c r="J29" s="73"/>
      <c r="K29" s="130"/>
      <c r="L29" s="73"/>
      <c r="M29" s="72"/>
      <c r="N29" s="72"/>
      <c r="O29" s="72"/>
      <c r="P29" s="72"/>
      <c r="Q29" s="64"/>
      <c r="R29" s="73"/>
    </row>
    <row r="30" spans="1:20" s="138" customFormat="1" ht="14.25" customHeight="1">
      <c r="A30" s="137" t="s">
        <v>99</v>
      </c>
      <c r="B30" s="137"/>
      <c r="D30" s="72">
        <f>D26-D28</f>
        <v>166.90000000000012</v>
      </c>
      <c r="E30" s="72"/>
      <c r="F30" s="72">
        <f>F26-F28</f>
        <v>38.700000000000003</v>
      </c>
      <c r="G30" s="72"/>
      <c r="H30" s="72">
        <f>D30+F30</f>
        <v>205.60000000000014</v>
      </c>
      <c r="I30" s="74"/>
      <c r="J30" s="160">
        <f>+J26-J28</f>
        <v>71.399999999999935</v>
      </c>
      <c r="K30" s="143"/>
      <c r="L30" s="72">
        <f>L26-L28</f>
        <v>-97.700000000000401</v>
      </c>
      <c r="M30" s="72"/>
      <c r="N30" s="72">
        <f>N26-N28</f>
        <v>251.5</v>
      </c>
      <c r="O30" s="72"/>
      <c r="P30" s="72">
        <f>P26-P28</f>
        <v>153.79999999999961</v>
      </c>
      <c r="Q30" s="74"/>
      <c r="R30" s="72">
        <v>151.4</v>
      </c>
      <c r="S30" s="160"/>
    </row>
    <row r="31" spans="1:20" ht="16.5" customHeight="1">
      <c r="B31" s="129" t="s">
        <v>118</v>
      </c>
      <c r="D31" s="64">
        <v>29.6</v>
      </c>
      <c r="E31" s="64"/>
      <c r="F31" s="71">
        <v>-2</v>
      </c>
      <c r="G31" s="64"/>
      <c r="H31" s="154">
        <f>D31+F31</f>
        <v>27.6</v>
      </c>
      <c r="I31" s="64"/>
      <c r="J31" s="155">
        <f>'P&amp;L QTD - 2009'!H31</f>
        <v>-1.9000000000000001</v>
      </c>
      <c r="K31" s="144"/>
      <c r="L31" s="64">
        <v>-56.7</v>
      </c>
      <c r="M31" s="64"/>
      <c r="N31" s="71">
        <v>-98.5</v>
      </c>
      <c r="O31" s="64"/>
      <c r="P31" s="154">
        <f>+L31+N31</f>
        <v>-155.19999999999999</v>
      </c>
      <c r="Q31" s="64"/>
      <c r="R31" s="64">
        <v>40.4</v>
      </c>
      <c r="S31" s="173"/>
      <c r="T31" s="168"/>
    </row>
    <row r="32" spans="1:20" s="138" customFormat="1" ht="16.5" customHeight="1">
      <c r="A32" s="137" t="s">
        <v>94</v>
      </c>
      <c r="D32" s="75">
        <f>D30-D31</f>
        <v>137.30000000000013</v>
      </c>
      <c r="E32" s="72"/>
      <c r="F32" s="75">
        <f>F30-F31</f>
        <v>40.700000000000003</v>
      </c>
      <c r="G32" s="72"/>
      <c r="H32" s="75">
        <f>H30-H31</f>
        <v>178.00000000000014</v>
      </c>
      <c r="I32" s="63"/>
      <c r="J32" s="75">
        <f>J30-J31</f>
        <v>73.29999999999994</v>
      </c>
      <c r="K32" s="145"/>
      <c r="L32" s="75">
        <f>L30-L31</f>
        <v>-41.000000000000398</v>
      </c>
      <c r="M32" s="72"/>
      <c r="N32" s="75">
        <f>+N30+N31</f>
        <v>153</v>
      </c>
      <c r="O32" s="72"/>
      <c r="P32" s="75">
        <f>P30-P31</f>
        <v>308.9999999999996</v>
      </c>
      <c r="Q32" s="63"/>
      <c r="R32" s="75">
        <f>R30-R31</f>
        <v>111</v>
      </c>
      <c r="T32" s="174"/>
    </row>
    <row r="33" spans="1:55" ht="8.25" customHeight="1">
      <c r="A33" s="146"/>
      <c r="D33" s="72"/>
      <c r="E33" s="72"/>
      <c r="F33" s="72"/>
      <c r="G33" s="72"/>
      <c r="H33" s="72"/>
      <c r="I33" s="64"/>
      <c r="J33" s="72"/>
      <c r="L33" s="72"/>
      <c r="M33" s="72"/>
      <c r="N33" s="72"/>
      <c r="O33" s="72"/>
      <c r="P33" s="72"/>
      <c r="Q33" s="64"/>
      <c r="R33" s="72"/>
    </row>
    <row r="34" spans="1:55" s="138" customFormat="1" ht="16.5" customHeight="1">
      <c r="A34" s="137"/>
      <c r="B34" s="129" t="s">
        <v>119</v>
      </c>
      <c r="D34" s="71">
        <v>-0.5</v>
      </c>
      <c r="E34" s="72"/>
      <c r="F34" s="71">
        <v>0</v>
      </c>
      <c r="G34" s="72"/>
      <c r="H34" s="154">
        <f>D34+F34</f>
        <v>-0.5</v>
      </c>
      <c r="I34" s="63"/>
      <c r="J34" s="154">
        <f>'P&amp;L QTD - 2009'!H34</f>
        <v>-0.2</v>
      </c>
      <c r="L34" s="71">
        <v>0.6</v>
      </c>
      <c r="M34" s="72"/>
      <c r="N34" s="71">
        <v>0</v>
      </c>
      <c r="O34" s="72"/>
      <c r="P34" s="154">
        <f>+L34+N34</f>
        <v>0.6</v>
      </c>
      <c r="Q34" s="63"/>
      <c r="R34" s="71">
        <v>1.9</v>
      </c>
      <c r="U34" s="129"/>
    </row>
    <row r="35" spans="1:55" ht="8.25" customHeight="1">
      <c r="A35" s="146"/>
      <c r="D35" s="76"/>
      <c r="E35" s="76"/>
      <c r="F35" s="76"/>
      <c r="G35" s="76"/>
      <c r="H35" s="76"/>
      <c r="I35" s="64"/>
      <c r="J35" s="76"/>
      <c r="L35" s="76"/>
      <c r="M35" s="76"/>
      <c r="N35" s="76"/>
      <c r="O35" s="76"/>
      <c r="P35" s="76"/>
      <c r="Q35" s="64"/>
      <c r="R35" s="76"/>
    </row>
    <row r="36" spans="1:55">
      <c r="A36" s="137" t="s">
        <v>95</v>
      </c>
      <c r="B36" s="137"/>
      <c r="D36" s="76"/>
      <c r="E36" s="76"/>
      <c r="F36" s="76"/>
      <c r="G36" s="76"/>
      <c r="H36" s="76"/>
      <c r="I36" s="64"/>
      <c r="J36" s="76"/>
      <c r="L36" s="76"/>
      <c r="M36" s="76"/>
      <c r="N36" s="76"/>
      <c r="O36" s="76"/>
      <c r="P36" s="76"/>
      <c r="Q36" s="64"/>
      <c r="R36" s="76"/>
    </row>
    <row r="37" spans="1:55" ht="13.5" customHeight="1">
      <c r="A37" s="137"/>
      <c r="B37" s="137" t="s">
        <v>64</v>
      </c>
      <c r="D37" s="71">
        <f>D32-D34</f>
        <v>137.80000000000013</v>
      </c>
      <c r="E37" s="72"/>
      <c r="F37" s="71">
        <f>F32-F34</f>
        <v>40.700000000000003</v>
      </c>
      <c r="G37" s="72"/>
      <c r="H37" s="71">
        <f>H32-H34</f>
        <v>178.50000000000014</v>
      </c>
      <c r="I37" s="64"/>
      <c r="J37" s="71">
        <f>J32-J34</f>
        <v>73.499999999999943</v>
      </c>
      <c r="L37" s="71">
        <f>L32-L34</f>
        <v>-41.600000000000399</v>
      </c>
      <c r="M37" s="72"/>
      <c r="N37" s="71">
        <f>N32-N34</f>
        <v>153</v>
      </c>
      <c r="O37" s="72"/>
      <c r="P37" s="71">
        <f>L37+N37</f>
        <v>111.39999999999961</v>
      </c>
      <c r="Q37" s="64"/>
      <c r="R37" s="71">
        <f>R32-R34</f>
        <v>109.1</v>
      </c>
    </row>
    <row r="38" spans="1:55" ht="13.5" customHeight="1">
      <c r="A38" s="140"/>
      <c r="D38" s="76"/>
      <c r="E38" s="76"/>
      <c r="F38" s="76"/>
      <c r="G38" s="76"/>
      <c r="H38" s="76"/>
      <c r="I38" s="64"/>
      <c r="J38" s="76"/>
      <c r="L38" s="76"/>
      <c r="M38" s="76"/>
      <c r="N38" s="76"/>
      <c r="O38" s="76"/>
      <c r="P38" s="76"/>
      <c r="Q38" s="64"/>
      <c r="R38" s="76"/>
    </row>
    <row r="39" spans="1:55" ht="12.75" customHeight="1">
      <c r="A39" s="78"/>
      <c r="B39" s="129" t="s">
        <v>72</v>
      </c>
      <c r="D39" s="71">
        <v>0</v>
      </c>
      <c r="E39" s="72"/>
      <c r="F39" s="71">
        <v>0</v>
      </c>
      <c r="G39" s="72"/>
      <c r="H39" s="71">
        <f>D39+F39</f>
        <v>0</v>
      </c>
      <c r="I39" s="64"/>
      <c r="J39" s="154">
        <f>'P&amp;L QTD - 2009'!H39</f>
        <v>0.8</v>
      </c>
      <c r="L39" s="71">
        <v>0</v>
      </c>
      <c r="M39" s="72"/>
      <c r="N39" s="71">
        <v>0</v>
      </c>
      <c r="O39" s="72"/>
      <c r="P39" s="71">
        <v>0</v>
      </c>
      <c r="Q39" s="64"/>
      <c r="R39" s="71">
        <v>-1.6</v>
      </c>
    </row>
    <row r="40" spans="1:55" s="138" customFormat="1" ht="14.25" customHeight="1">
      <c r="A40" s="137" t="s">
        <v>108</v>
      </c>
      <c r="D40" s="79">
        <f>D39</f>
        <v>0</v>
      </c>
      <c r="E40" s="74"/>
      <c r="F40" s="79">
        <f>F39</f>
        <v>0</v>
      </c>
      <c r="G40" s="74"/>
      <c r="H40" s="79">
        <f>H39</f>
        <v>0</v>
      </c>
      <c r="I40" s="74"/>
      <c r="J40" s="79">
        <f>J39</f>
        <v>0.8</v>
      </c>
      <c r="L40" s="79" t="e">
        <f>#REF!-L39</f>
        <v>#REF!</v>
      </c>
      <c r="M40" s="74"/>
      <c r="N40" s="79" t="e">
        <f>#REF!-N39</f>
        <v>#REF!</v>
      </c>
      <c r="O40" s="74"/>
      <c r="P40" s="79" t="e">
        <f>#REF!-P39</f>
        <v>#REF!</v>
      </c>
      <c r="Q40" s="74"/>
      <c r="R40" s="71" t="e">
        <f>#REF!-R39</f>
        <v>#REF!</v>
      </c>
    </row>
    <row r="41" spans="1:55" ht="8.25" customHeight="1">
      <c r="A41" s="78"/>
      <c r="B41" s="146"/>
      <c r="D41" s="64"/>
      <c r="E41" s="64"/>
      <c r="F41" s="64"/>
      <c r="G41" s="64"/>
      <c r="H41" s="64"/>
      <c r="I41" s="64"/>
      <c r="J41" s="80"/>
      <c r="L41" s="64"/>
      <c r="M41" s="64"/>
      <c r="N41" s="64"/>
      <c r="O41" s="64"/>
      <c r="P41" s="64"/>
      <c r="Q41" s="64"/>
      <c r="R41" s="80"/>
    </row>
    <row r="42" spans="1:55" s="138" customFormat="1" ht="16.5" customHeight="1" thickBot="1">
      <c r="A42" s="137" t="s">
        <v>96</v>
      </c>
      <c r="B42" s="147"/>
      <c r="C42" s="147"/>
      <c r="D42" s="81">
        <f>D37+D40</f>
        <v>137.80000000000013</v>
      </c>
      <c r="E42" s="82"/>
      <c r="F42" s="81">
        <f>F40+F37</f>
        <v>40.700000000000003</v>
      </c>
      <c r="G42" s="82"/>
      <c r="H42" s="81">
        <f>H37+H40</f>
        <v>178.50000000000014</v>
      </c>
      <c r="I42" s="83"/>
      <c r="J42" s="81">
        <f>J40+J37</f>
        <v>74.29999999999994</v>
      </c>
      <c r="L42" s="81" t="e">
        <f>L37+L40</f>
        <v>#REF!</v>
      </c>
      <c r="M42" s="82"/>
      <c r="N42" s="81" t="e">
        <f>N40+N37</f>
        <v>#REF!</v>
      </c>
      <c r="O42" s="82"/>
      <c r="P42" s="81" t="e">
        <f>P37+P40</f>
        <v>#REF!</v>
      </c>
      <c r="Q42" s="83"/>
      <c r="R42" s="81" t="e">
        <f>R40+R37</f>
        <v>#REF!</v>
      </c>
    </row>
    <row r="43" spans="1:55" s="130" customFormat="1" ht="13.5" thickTop="1">
      <c r="D43" s="64"/>
      <c r="E43" s="64"/>
      <c r="F43" s="64"/>
      <c r="G43" s="64"/>
      <c r="H43" s="64"/>
      <c r="I43" s="64"/>
      <c r="J43" s="84"/>
      <c r="L43" s="64"/>
      <c r="M43" s="64"/>
      <c r="N43" s="64"/>
      <c r="O43" s="64"/>
      <c r="P43" s="64"/>
      <c r="Q43" s="64"/>
      <c r="R43" s="84"/>
    </row>
    <row r="44" spans="1:55" s="130" customFormat="1" ht="6" customHeight="1">
      <c r="D44" s="64"/>
      <c r="E44" s="64"/>
      <c r="F44" s="64"/>
      <c r="G44" s="64"/>
      <c r="H44" s="64"/>
      <c r="I44" s="64"/>
      <c r="J44" s="84"/>
      <c r="L44" s="64"/>
      <c r="M44" s="64"/>
      <c r="N44" s="64"/>
      <c r="O44" s="64"/>
      <c r="P44" s="64"/>
      <c r="Q44" s="64"/>
      <c r="R44" s="84"/>
    </row>
    <row r="45" spans="1:55" s="138" customFormat="1" ht="12">
      <c r="A45" s="137" t="s">
        <v>115</v>
      </c>
      <c r="B45" s="137"/>
      <c r="D45" s="85"/>
      <c r="E45" s="85"/>
      <c r="F45" s="85"/>
      <c r="G45" s="85"/>
      <c r="H45" s="85"/>
      <c r="I45" s="86"/>
      <c r="J45" s="87"/>
      <c r="K45" s="86"/>
      <c r="L45" s="85"/>
      <c r="M45" s="85"/>
      <c r="N45" s="85"/>
      <c r="O45" s="85"/>
      <c r="P45" s="85"/>
      <c r="Q45" s="86"/>
      <c r="R45" s="87"/>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row>
    <row r="46" spans="1:55" ht="13.5">
      <c r="A46" s="146"/>
      <c r="B46" s="148" t="s">
        <v>36</v>
      </c>
      <c r="D46" s="89">
        <v>0.83</v>
      </c>
      <c r="E46" s="89"/>
      <c r="F46" s="89">
        <f>H46-D46</f>
        <v>0.2400000000000001</v>
      </c>
      <c r="G46" s="89"/>
      <c r="H46" s="89">
        <v>1.07</v>
      </c>
      <c r="I46" s="90"/>
      <c r="J46" s="157">
        <f>'P&amp;L QTD - 2009'!H46</f>
        <v>0.90999999999999992</v>
      </c>
      <c r="L46" s="89">
        <v>-0.41</v>
      </c>
      <c r="M46" s="89"/>
      <c r="N46" s="89"/>
      <c r="O46" s="89"/>
      <c r="P46" s="89"/>
      <c r="Q46" s="90"/>
      <c r="R46" s="89">
        <v>1.38</v>
      </c>
    </row>
    <row r="47" spans="1:55" ht="13.5">
      <c r="A47" s="146"/>
      <c r="B47" s="148" t="s">
        <v>37</v>
      </c>
      <c r="D47" s="91">
        <v>0</v>
      </c>
      <c r="E47" s="92"/>
      <c r="F47" s="92">
        <v>0</v>
      </c>
      <c r="G47" s="92"/>
      <c r="H47" s="92">
        <v>0</v>
      </c>
      <c r="I47" s="90"/>
      <c r="J47" s="161">
        <f>'P&amp;L QTD - 2009'!H47</f>
        <v>0.01</v>
      </c>
      <c r="L47" s="91">
        <v>0</v>
      </c>
      <c r="M47" s="92"/>
      <c r="N47" s="92"/>
      <c r="O47" s="92"/>
      <c r="P47" s="92"/>
      <c r="Q47" s="90"/>
      <c r="R47" s="91">
        <v>-0.02</v>
      </c>
    </row>
    <row r="48" spans="1:55" ht="13.5">
      <c r="A48" s="146"/>
      <c r="B48" s="148" t="s">
        <v>97</v>
      </c>
      <c r="D48" s="93">
        <v>0.83</v>
      </c>
      <c r="E48" s="94"/>
      <c r="F48" s="93">
        <f>F46+F47</f>
        <v>0.2400000000000001</v>
      </c>
      <c r="G48" s="94"/>
      <c r="H48" s="95">
        <v>1.07</v>
      </c>
      <c r="I48" s="90"/>
      <c r="J48" s="162">
        <f>'P&amp;L QTD - 2009'!H48</f>
        <v>0.91999999999999993</v>
      </c>
      <c r="L48" s="93">
        <v>-0.41</v>
      </c>
      <c r="M48" s="94"/>
      <c r="N48" s="93"/>
      <c r="O48" s="94"/>
      <c r="P48" s="95"/>
      <c r="Q48" s="90"/>
      <c r="R48" s="93">
        <v>1.35</v>
      </c>
    </row>
    <row r="49" spans="1:18" ht="8.25" customHeight="1">
      <c r="A49" s="140"/>
      <c r="B49" s="140"/>
      <c r="D49" s="64"/>
      <c r="E49" s="64"/>
      <c r="F49" s="64"/>
      <c r="G49" s="64"/>
      <c r="H49" s="64"/>
      <c r="I49" s="64"/>
      <c r="J49" s="64"/>
      <c r="L49" s="64"/>
      <c r="M49" s="64"/>
      <c r="N49" s="64"/>
      <c r="O49" s="64"/>
      <c r="P49" s="64"/>
      <c r="Q49" s="64"/>
      <c r="R49" s="64"/>
    </row>
    <row r="50" spans="1:18" s="138" customFormat="1" ht="12">
      <c r="A50" s="137" t="s">
        <v>116</v>
      </c>
      <c r="B50" s="149"/>
      <c r="D50" s="96"/>
      <c r="E50" s="96"/>
      <c r="F50" s="96"/>
      <c r="G50" s="96"/>
      <c r="H50" s="96"/>
      <c r="I50" s="97"/>
      <c r="J50" s="96"/>
      <c r="L50" s="96"/>
      <c r="M50" s="96"/>
      <c r="N50" s="96"/>
      <c r="O50" s="96"/>
      <c r="P50" s="96"/>
      <c r="Q50" s="97"/>
      <c r="R50" s="96"/>
    </row>
    <row r="51" spans="1:18" ht="13.5">
      <c r="A51" s="146"/>
      <c r="B51" s="148" t="s">
        <v>36</v>
      </c>
      <c r="D51" s="89">
        <v>0.81</v>
      </c>
      <c r="E51" s="89"/>
      <c r="F51" s="89">
        <f>H51-D51</f>
        <v>0.24</v>
      </c>
      <c r="G51" s="89"/>
      <c r="H51" s="89">
        <v>1.05</v>
      </c>
      <c r="I51" s="90"/>
      <c r="J51" s="157">
        <f>'P&amp;L QTD - 2009'!H51</f>
        <v>0.9</v>
      </c>
      <c r="L51" s="89">
        <v>-0.41</v>
      </c>
      <c r="M51" s="89"/>
      <c r="N51" s="89"/>
      <c r="O51" s="89"/>
      <c r="P51" s="89"/>
      <c r="Q51" s="90"/>
      <c r="R51" s="89">
        <v>1.37</v>
      </c>
    </row>
    <row r="52" spans="1:18" s="151" customFormat="1" ht="13.5">
      <c r="A52" s="150"/>
      <c r="B52" s="148" t="s">
        <v>37</v>
      </c>
      <c r="D52" s="91">
        <v>0</v>
      </c>
      <c r="E52" s="92"/>
      <c r="F52" s="92">
        <v>0</v>
      </c>
      <c r="G52" s="92"/>
      <c r="H52" s="92">
        <v>0</v>
      </c>
      <c r="I52" s="92"/>
      <c r="J52" s="161">
        <f>'P&amp;L QTD - 2009'!H52</f>
        <v>0.01</v>
      </c>
      <c r="L52" s="91">
        <v>0</v>
      </c>
      <c r="M52" s="92"/>
      <c r="N52" s="92"/>
      <c r="O52" s="92"/>
      <c r="P52" s="92"/>
      <c r="Q52" s="92"/>
      <c r="R52" s="91">
        <v>-0.02</v>
      </c>
    </row>
    <row r="53" spans="1:18" ht="13.5">
      <c r="A53" s="146"/>
      <c r="B53" s="148" t="s">
        <v>98</v>
      </c>
      <c r="D53" s="93">
        <v>0.81</v>
      </c>
      <c r="E53" s="94"/>
      <c r="F53" s="93">
        <f>F51+F52</f>
        <v>0.24</v>
      </c>
      <c r="G53" s="94"/>
      <c r="H53" s="95">
        <v>1.05</v>
      </c>
      <c r="I53" s="90"/>
      <c r="J53" s="162">
        <f>'P&amp;L QTD - 2009'!H53</f>
        <v>0.91</v>
      </c>
      <c r="L53" s="93">
        <v>-0.41</v>
      </c>
      <c r="M53" s="94"/>
      <c r="N53" s="93"/>
      <c r="O53" s="94"/>
      <c r="P53" s="95"/>
      <c r="Q53" s="90"/>
      <c r="R53" s="93">
        <v>1.35</v>
      </c>
    </row>
    <row r="54" spans="1:18">
      <c r="A54" s="140"/>
      <c r="B54" s="140"/>
      <c r="D54" s="64"/>
      <c r="E54" s="64"/>
      <c r="F54" s="64"/>
      <c r="G54" s="64"/>
      <c r="H54" s="64"/>
      <c r="I54" s="64"/>
      <c r="J54" s="84"/>
      <c r="L54" s="64"/>
      <c r="M54" s="64"/>
      <c r="N54" s="64"/>
      <c r="O54" s="64"/>
      <c r="P54" s="64"/>
      <c r="Q54" s="64"/>
      <c r="R54" s="84"/>
    </row>
    <row r="55" spans="1:18" s="138" customFormat="1" ht="13.5" thickBot="1">
      <c r="A55" s="137" t="s">
        <v>9</v>
      </c>
      <c r="B55" s="152"/>
      <c r="D55" s="98">
        <v>0.34</v>
      </c>
      <c r="E55" s="99"/>
      <c r="F55" s="99"/>
      <c r="G55" s="99"/>
      <c r="H55" s="98">
        <v>0.34</v>
      </c>
      <c r="I55" s="100"/>
      <c r="J55" s="163">
        <v>0.33</v>
      </c>
      <c r="L55" s="98">
        <v>0.66</v>
      </c>
      <c r="M55" s="99"/>
      <c r="N55" s="99"/>
      <c r="O55" s="99"/>
      <c r="P55" s="99"/>
      <c r="Q55" s="100"/>
      <c r="R55" s="98">
        <v>0.64</v>
      </c>
    </row>
    <row r="56" spans="1:18" ht="9.75" customHeight="1" thickTop="1">
      <c r="A56" s="146"/>
      <c r="B56" s="140"/>
      <c r="D56" s="84"/>
      <c r="E56" s="84"/>
      <c r="F56" s="84"/>
      <c r="G56" s="84"/>
      <c r="H56" s="84"/>
      <c r="I56" s="64"/>
      <c r="J56" s="84"/>
      <c r="L56" s="84"/>
      <c r="M56" s="84"/>
      <c r="N56" s="84"/>
      <c r="O56" s="84"/>
      <c r="P56" s="84"/>
      <c r="Q56" s="64"/>
      <c r="R56" s="84"/>
    </row>
    <row r="57" spans="1:18" s="138" customFormat="1" ht="12">
      <c r="A57" s="137" t="s">
        <v>10</v>
      </c>
      <c r="B57" s="152"/>
      <c r="D57" s="88"/>
      <c r="E57" s="88"/>
      <c r="F57" s="88"/>
      <c r="G57" s="88"/>
      <c r="H57" s="88"/>
      <c r="I57" s="88"/>
      <c r="J57" s="87"/>
      <c r="L57" s="88"/>
      <c r="M57" s="88"/>
      <c r="N57" s="88"/>
      <c r="O57" s="88"/>
      <c r="P57" s="88"/>
      <c r="Q57" s="88"/>
      <c r="R57" s="87"/>
    </row>
    <row r="58" spans="1:18" ht="13.5" thickBot="1">
      <c r="B58" s="148" t="s">
        <v>7</v>
      </c>
      <c r="C58" s="153"/>
      <c r="D58" s="101">
        <v>166141</v>
      </c>
      <c r="E58" s="102"/>
      <c r="F58" s="101">
        <f>D58</f>
        <v>166141</v>
      </c>
      <c r="G58" s="102"/>
      <c r="H58" s="101">
        <f>F58</f>
        <v>166141</v>
      </c>
      <c r="I58" s="102"/>
      <c r="J58" s="164">
        <v>80626</v>
      </c>
      <c r="L58" s="101">
        <f>130247687/1000</f>
        <v>130247.68700000001</v>
      </c>
      <c r="M58" s="102"/>
      <c r="N58" s="101"/>
      <c r="O58" s="102"/>
      <c r="P58" s="101"/>
      <c r="Q58" s="102"/>
      <c r="R58" s="101">
        <v>79220</v>
      </c>
    </row>
    <row r="59" spans="1:18" ht="14.25" thickTop="1" thickBot="1">
      <c r="B59" s="148" t="s">
        <v>8</v>
      </c>
      <c r="C59" s="153"/>
      <c r="D59" s="101">
        <v>169833</v>
      </c>
      <c r="E59" s="102"/>
      <c r="F59" s="101">
        <f>D59</f>
        <v>169833</v>
      </c>
      <c r="G59" s="102"/>
      <c r="H59" s="101">
        <f>F59</f>
        <v>169833</v>
      </c>
      <c r="I59" s="102"/>
      <c r="J59" s="164">
        <v>81663</v>
      </c>
      <c r="L59" s="101">
        <v>130247.68700000001</v>
      </c>
      <c r="M59" s="102"/>
      <c r="N59" s="101"/>
      <c r="O59" s="102"/>
      <c r="P59" s="101"/>
      <c r="Q59" s="102"/>
      <c r="R59" s="101">
        <v>79591</v>
      </c>
    </row>
    <row r="60" spans="1:18" ht="13.5" thickTop="1">
      <c r="I60" s="130"/>
      <c r="Q60" s="130"/>
    </row>
    <row r="62" spans="1:18" ht="28.5" customHeight="1">
      <c r="A62" s="127">
        <v>1</v>
      </c>
      <c r="B62" s="199" t="s">
        <v>133</v>
      </c>
      <c r="C62" s="204"/>
      <c r="D62" s="204"/>
      <c r="E62" s="204"/>
      <c r="F62" s="204"/>
      <c r="G62" s="204"/>
      <c r="H62" s="204"/>
      <c r="I62" s="204"/>
      <c r="J62" s="204"/>
      <c r="L62" s="129"/>
      <c r="M62" s="129"/>
      <c r="N62" s="129"/>
      <c r="O62" s="129"/>
      <c r="P62" s="129"/>
      <c r="Q62" s="130"/>
      <c r="R62" s="129"/>
    </row>
    <row r="63" spans="1:18">
      <c r="B63" s="186"/>
      <c r="C63" s="187"/>
      <c r="D63" s="188"/>
      <c r="E63" s="188"/>
      <c r="F63" s="188"/>
      <c r="G63" s="188"/>
      <c r="H63" s="188"/>
      <c r="I63" s="187"/>
      <c r="J63" s="189"/>
    </row>
    <row r="64" spans="1:18" ht="27.75" customHeight="1">
      <c r="A64" s="127">
        <v>2</v>
      </c>
      <c r="B64" s="198" t="s">
        <v>120</v>
      </c>
      <c r="C64" s="199"/>
      <c r="D64" s="200"/>
      <c r="E64" s="200"/>
      <c r="F64" s="200"/>
      <c r="G64" s="200"/>
      <c r="H64" s="200"/>
      <c r="I64" s="199"/>
      <c r="J64" s="201"/>
      <c r="L64" s="129"/>
      <c r="M64" s="129"/>
      <c r="N64" s="129"/>
      <c r="O64" s="129"/>
      <c r="P64" s="129"/>
      <c r="Q64" s="130"/>
      <c r="R64" s="129"/>
    </row>
    <row r="65" spans="1:10">
      <c r="B65" s="187"/>
      <c r="C65" s="187"/>
      <c r="D65" s="188"/>
      <c r="E65" s="188"/>
      <c r="F65" s="188"/>
      <c r="G65" s="188"/>
      <c r="H65" s="188"/>
      <c r="I65" s="187"/>
      <c r="J65" s="189"/>
    </row>
    <row r="66" spans="1:10" ht="40.5" customHeight="1">
      <c r="A66" s="127">
        <v>3</v>
      </c>
      <c r="B66" s="198" t="s">
        <v>151</v>
      </c>
      <c r="C66" s="199"/>
      <c r="D66" s="200"/>
      <c r="E66" s="200"/>
      <c r="F66" s="200"/>
      <c r="G66" s="200"/>
      <c r="H66" s="200"/>
      <c r="I66" s="199"/>
      <c r="J66" s="201"/>
    </row>
    <row r="70" spans="1:10">
      <c r="B70" s="129" t="s">
        <v>14</v>
      </c>
    </row>
  </sheetData>
  <mergeCells count="9">
    <mergeCell ref="B66:J66"/>
    <mergeCell ref="A2:R2"/>
    <mergeCell ref="L8:R8"/>
    <mergeCell ref="B62:J62"/>
    <mergeCell ref="B64:J64"/>
    <mergeCell ref="D8:J8"/>
    <mergeCell ref="A4:R4"/>
    <mergeCell ref="A5:R5"/>
    <mergeCell ref="A6:R6"/>
  </mergeCells>
  <phoneticPr fontId="8" type="noConversion"/>
  <pageMargins left="0.75" right="0.75" top="1" bottom="1" header="0.5" footer="0.5"/>
  <pageSetup scale="70"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V66"/>
  <sheetViews>
    <sheetView tabSelected="1" zoomScaleNormal="100" workbookViewId="0">
      <selection activeCell="C71" sqref="C71"/>
    </sheetView>
  </sheetViews>
  <sheetFormatPr defaultRowHeight="12.75"/>
  <cols>
    <col min="1" max="1" width="2.7109375" customWidth="1"/>
    <col min="2" max="2" width="19.140625" customWidth="1"/>
    <col min="3" max="3" width="23.5703125" customWidth="1"/>
    <col min="4" max="4" width="6.140625" customWidth="1"/>
    <col min="5" max="5" width="9.85546875" customWidth="1"/>
    <col min="6" max="6" width="1.85546875" customWidth="1"/>
    <col min="7" max="7" width="12.7109375" customWidth="1"/>
    <col min="8" max="8" width="1.85546875" customWidth="1"/>
    <col min="9" max="9" width="17.5703125" customWidth="1"/>
    <col min="10" max="10" width="1.85546875" hidden="1" customWidth="1"/>
    <col min="11" max="11" width="12.7109375" hidden="1" customWidth="1"/>
    <col min="12" max="12" width="4.28515625" hidden="1" customWidth="1"/>
    <col min="13" max="13" width="10.5703125" hidden="1" customWidth="1"/>
    <col min="14" max="14" width="1.28515625" hidden="1" customWidth="1"/>
    <col min="15" max="15" width="12.42578125" hidden="1" customWidth="1"/>
    <col min="16" max="16" width="1.28515625" hidden="1" customWidth="1"/>
    <col min="17" max="17" width="13.5703125" hidden="1" customWidth="1"/>
    <col min="18" max="18" width="1.5703125" hidden="1" customWidth="1"/>
    <col min="19" max="19" width="13.5703125" hidden="1" customWidth="1"/>
  </cols>
  <sheetData>
    <row r="1" spans="1:22" ht="12.75" customHeight="1">
      <c r="A1" s="229" t="s">
        <v>131</v>
      </c>
      <c r="B1" s="229"/>
      <c r="C1" s="229"/>
      <c r="D1" s="229"/>
      <c r="E1" s="229"/>
      <c r="F1" s="229"/>
      <c r="G1" s="229"/>
      <c r="H1" s="229"/>
      <c r="I1" s="229"/>
      <c r="J1" s="229"/>
      <c r="K1" s="229"/>
      <c r="L1" s="229"/>
      <c r="M1" s="229"/>
      <c r="N1" s="229"/>
      <c r="O1" s="229"/>
      <c r="P1" s="229"/>
      <c r="Q1" s="229"/>
      <c r="R1" s="229"/>
      <c r="S1" s="229"/>
      <c r="T1" s="229"/>
    </row>
    <row r="2" spans="1:22">
      <c r="A2" s="36"/>
      <c r="B2" s="7"/>
      <c r="C2" s="7"/>
      <c r="D2" s="7"/>
      <c r="E2" s="7"/>
      <c r="F2" s="7"/>
      <c r="G2" s="36"/>
      <c r="H2" s="36"/>
      <c r="I2" s="36"/>
      <c r="J2" s="36"/>
      <c r="K2" s="36"/>
    </row>
    <row r="3" spans="1:22" ht="15.75">
      <c r="A3" s="36"/>
      <c r="B3" s="210" t="s">
        <v>67</v>
      </c>
      <c r="C3" s="210"/>
      <c r="D3" s="210"/>
      <c r="E3" s="210"/>
      <c r="F3" s="210"/>
      <c r="G3" s="210"/>
      <c r="H3" s="210"/>
      <c r="I3" s="210"/>
      <c r="J3" s="210"/>
      <c r="K3" s="210"/>
      <c r="L3" s="210"/>
      <c r="M3" s="210"/>
      <c r="N3" s="210"/>
      <c r="O3" s="210"/>
      <c r="P3" s="210"/>
      <c r="Q3" s="210"/>
      <c r="R3" s="210"/>
      <c r="S3" s="210"/>
    </row>
    <row r="4" spans="1:22" ht="15.75">
      <c r="A4" s="36"/>
      <c r="B4" s="211" t="s">
        <v>148</v>
      </c>
      <c r="C4" s="211"/>
      <c r="D4" s="211"/>
      <c r="E4" s="211"/>
      <c r="F4" s="211"/>
      <c r="G4" s="211"/>
      <c r="H4" s="211"/>
      <c r="I4" s="211"/>
      <c r="J4" s="211"/>
      <c r="K4" s="211"/>
      <c r="L4" s="211"/>
      <c r="M4" s="211"/>
      <c r="N4" s="211"/>
      <c r="O4" s="211"/>
      <c r="P4" s="211"/>
      <c r="Q4" s="211"/>
      <c r="R4" s="211"/>
      <c r="S4" s="211"/>
    </row>
    <row r="5" spans="1:22">
      <c r="A5" s="36"/>
      <c r="B5" s="214" t="s">
        <v>12</v>
      </c>
      <c r="C5" s="214"/>
      <c r="D5" s="214"/>
      <c r="E5" s="214"/>
      <c r="F5" s="214"/>
      <c r="G5" s="214"/>
      <c r="H5" s="214"/>
      <c r="I5" s="214"/>
      <c r="J5" s="214"/>
      <c r="K5" s="214"/>
      <c r="L5" s="214"/>
      <c r="M5" s="214"/>
      <c r="N5" s="214"/>
      <c r="O5" s="214"/>
      <c r="P5" s="214"/>
      <c r="Q5" s="214"/>
      <c r="R5" s="214"/>
      <c r="S5" s="214"/>
    </row>
    <row r="6" spans="1:22">
      <c r="A6" s="36"/>
      <c r="B6" s="4"/>
      <c r="C6" s="9"/>
      <c r="D6" s="9"/>
      <c r="E6" s="9"/>
      <c r="F6" s="9"/>
      <c r="G6" s="37"/>
      <c r="H6" s="37"/>
      <c r="I6" s="37"/>
      <c r="J6" s="37"/>
      <c r="K6" s="37"/>
    </row>
    <row r="7" spans="1:22">
      <c r="A7" s="36"/>
      <c r="B7" s="4"/>
      <c r="C7" s="9"/>
      <c r="D7" s="9"/>
      <c r="E7" s="9"/>
      <c r="F7" s="9"/>
      <c r="G7" s="37"/>
      <c r="H7" s="37"/>
      <c r="I7" s="37"/>
      <c r="J7" s="37"/>
      <c r="K7" s="37"/>
    </row>
    <row r="8" spans="1:22">
      <c r="A8" s="36"/>
      <c r="B8" s="36"/>
      <c r="C8" s="36"/>
      <c r="D8" s="36"/>
      <c r="E8" s="185" t="s">
        <v>139</v>
      </c>
      <c r="F8" s="22"/>
      <c r="G8" s="22"/>
      <c r="H8" s="22"/>
      <c r="I8" s="22"/>
      <c r="J8" s="22"/>
      <c r="K8" s="22"/>
      <c r="M8" s="22" t="s">
        <v>87</v>
      </c>
      <c r="N8" s="22"/>
      <c r="O8" s="22"/>
      <c r="P8" s="22"/>
      <c r="Q8" s="22"/>
      <c r="R8" s="22"/>
      <c r="S8" s="22"/>
    </row>
    <row r="9" spans="1:22">
      <c r="A9" s="36"/>
      <c r="B9" s="2"/>
      <c r="C9" s="21"/>
      <c r="D9" s="21"/>
    </row>
    <row r="10" spans="1:22">
      <c r="A10" s="36"/>
      <c r="B10" s="2"/>
      <c r="C10" s="21"/>
      <c r="D10" s="21"/>
      <c r="E10" s="230" t="s">
        <v>122</v>
      </c>
      <c r="F10" s="58"/>
      <c r="G10" s="227" t="s">
        <v>80</v>
      </c>
      <c r="H10" s="59"/>
      <c r="I10" s="227" t="s">
        <v>123</v>
      </c>
      <c r="J10" s="59"/>
      <c r="K10" s="231" t="s">
        <v>121</v>
      </c>
      <c r="M10" s="58" t="s">
        <v>74</v>
      </c>
      <c r="N10" s="58"/>
      <c r="O10" s="227" t="s">
        <v>80</v>
      </c>
      <c r="P10" s="59"/>
      <c r="Q10" s="227" t="s">
        <v>81</v>
      </c>
      <c r="R10" s="59"/>
      <c r="S10" s="2"/>
    </row>
    <row r="11" spans="1:22" ht="21" customHeight="1">
      <c r="A11" s="36"/>
      <c r="B11" s="24"/>
      <c r="C11" s="21"/>
      <c r="D11" s="21"/>
      <c r="E11" s="228"/>
      <c r="F11" s="60"/>
      <c r="G11" s="228"/>
      <c r="H11" s="59"/>
      <c r="I11" s="228"/>
      <c r="J11" s="59"/>
      <c r="K11" s="219"/>
      <c r="M11" s="23">
        <v>2010</v>
      </c>
      <c r="N11" s="60"/>
      <c r="O11" s="228"/>
      <c r="P11" s="59"/>
      <c r="Q11" s="228"/>
      <c r="R11" s="59"/>
      <c r="S11" s="23">
        <v>2009</v>
      </c>
    </row>
    <row r="12" spans="1:22" ht="13.5">
      <c r="A12" s="36"/>
      <c r="B12" s="24" t="s">
        <v>1</v>
      </c>
      <c r="C12" s="21"/>
      <c r="D12" s="21"/>
      <c r="E12" s="2"/>
      <c r="F12" s="3"/>
      <c r="G12" s="36"/>
      <c r="H12" s="45"/>
      <c r="I12" s="36"/>
      <c r="J12" s="45"/>
      <c r="K12" s="2"/>
      <c r="M12" s="2"/>
      <c r="N12" s="3"/>
      <c r="O12" s="36"/>
      <c r="P12" s="45"/>
      <c r="Q12" s="36"/>
      <c r="R12" s="45"/>
      <c r="S12" s="2"/>
      <c r="T12" s="52"/>
      <c r="U12" s="52"/>
      <c r="V12" s="52"/>
    </row>
    <row r="13" spans="1:22" ht="12.75" customHeight="1">
      <c r="A13" s="36"/>
      <c r="B13" s="24"/>
      <c r="C13" s="21" t="s">
        <v>48</v>
      </c>
      <c r="D13" s="21"/>
      <c r="E13" s="61">
        <v>340.3</v>
      </c>
      <c r="F13" s="38"/>
      <c r="G13" s="38"/>
      <c r="H13" s="38"/>
      <c r="I13" s="25">
        <f>E13+G13</f>
        <v>340.3</v>
      </c>
      <c r="J13" s="38"/>
      <c r="K13" s="61">
        <v>340.3</v>
      </c>
      <c r="M13" s="25">
        <v>1883.7</v>
      </c>
      <c r="N13" s="38"/>
      <c r="O13" s="38"/>
      <c r="P13" s="38"/>
      <c r="Q13" s="25">
        <f>+M13+O13</f>
        <v>1883.7</v>
      </c>
      <c r="R13" s="38"/>
      <c r="S13" s="25">
        <v>627.5</v>
      </c>
      <c r="T13" s="25"/>
      <c r="U13" s="52"/>
      <c r="V13" s="170"/>
    </row>
    <row r="14" spans="1:22">
      <c r="A14" s="36"/>
      <c r="B14" s="2"/>
      <c r="C14" s="21" t="s">
        <v>51</v>
      </c>
      <c r="D14" s="21"/>
      <c r="E14" s="167">
        <v>393.2</v>
      </c>
      <c r="F14" s="38"/>
      <c r="G14" s="38"/>
      <c r="H14" s="38"/>
      <c r="I14" s="38">
        <f>E14+G14</f>
        <v>393.2</v>
      </c>
      <c r="J14" s="38"/>
      <c r="K14" s="167">
        <v>393.2</v>
      </c>
      <c r="M14" s="38">
        <v>985.3</v>
      </c>
      <c r="N14" s="38"/>
      <c r="O14" s="38"/>
      <c r="P14" s="38"/>
      <c r="Q14" s="38">
        <f>+M14+O14</f>
        <v>985.3</v>
      </c>
      <c r="R14" s="38"/>
      <c r="S14" s="38">
        <v>764.3</v>
      </c>
      <c r="T14" s="25"/>
      <c r="U14" s="52"/>
      <c r="V14" s="170"/>
    </row>
    <row r="15" spans="1:22" s="52" customFormat="1">
      <c r="A15" s="45"/>
      <c r="B15" s="3"/>
      <c r="C15" s="55" t="s">
        <v>50</v>
      </c>
      <c r="D15" s="55"/>
      <c r="E15" s="26">
        <v>235.9</v>
      </c>
      <c r="F15" s="38"/>
      <c r="G15" s="38"/>
      <c r="H15" s="38"/>
      <c r="I15" s="26">
        <f>E15+G15</f>
        <v>235.9</v>
      </c>
      <c r="J15" s="38"/>
      <c r="K15" s="26">
        <v>235.9</v>
      </c>
      <c r="M15" s="26">
        <v>758.6</v>
      </c>
      <c r="N15" s="38"/>
      <c r="O15" s="38"/>
      <c r="P15" s="38"/>
      <c r="Q15" s="26">
        <f>+M15+O15</f>
        <v>758.6</v>
      </c>
      <c r="R15" s="38"/>
      <c r="S15" s="26">
        <v>440.4</v>
      </c>
      <c r="T15" s="25"/>
      <c r="V15" s="170"/>
    </row>
    <row r="16" spans="1:22" ht="13.5" thickBot="1">
      <c r="A16" s="36"/>
      <c r="B16" s="2"/>
      <c r="C16" s="28" t="s">
        <v>43</v>
      </c>
      <c r="D16" s="28"/>
      <c r="E16" s="40">
        <f>SUM(E13:E15)</f>
        <v>969.4</v>
      </c>
      <c r="F16" s="46"/>
      <c r="G16" s="46"/>
      <c r="H16" s="46"/>
      <c r="I16" s="40">
        <f>+E16+G16</f>
        <v>969.4</v>
      </c>
      <c r="J16" s="46"/>
      <c r="K16" s="40">
        <f>SUM(K13:K15)</f>
        <v>969.4</v>
      </c>
      <c r="M16" s="40">
        <f>SUM(M13:M15)</f>
        <v>3627.6</v>
      </c>
      <c r="N16" s="46"/>
      <c r="O16" s="46"/>
      <c r="P16" s="46"/>
      <c r="Q16" s="40">
        <f>+M16+O16</f>
        <v>3627.6</v>
      </c>
      <c r="R16" s="46"/>
      <c r="S16" s="40">
        <f>SUM(S13:S15)</f>
        <v>1832.1999999999998</v>
      </c>
      <c r="T16" s="46"/>
      <c r="U16" s="52"/>
      <c r="V16" s="170"/>
    </row>
    <row r="17" spans="1:22" ht="13.5" thickTop="1">
      <c r="A17" s="36"/>
      <c r="B17" s="2"/>
      <c r="C17" s="21"/>
      <c r="D17" s="21"/>
      <c r="E17" s="2"/>
      <c r="F17" s="3"/>
      <c r="G17" s="3"/>
      <c r="H17" s="3"/>
      <c r="I17" s="2"/>
      <c r="J17" s="3"/>
      <c r="K17" s="2"/>
      <c r="M17" s="2"/>
      <c r="N17" s="3"/>
      <c r="O17" s="3"/>
      <c r="P17" s="3"/>
      <c r="Q17" s="2"/>
      <c r="R17" s="3"/>
      <c r="S17" s="2"/>
      <c r="T17" s="52"/>
      <c r="U17" s="52"/>
      <c r="V17" s="52"/>
    </row>
    <row r="18" spans="1:22">
      <c r="A18" s="36"/>
      <c r="B18" s="2"/>
      <c r="C18" s="21"/>
      <c r="D18" s="21"/>
      <c r="E18" s="2"/>
      <c r="F18" s="3"/>
      <c r="G18" s="2"/>
      <c r="H18" s="3"/>
      <c r="I18" s="2"/>
      <c r="J18" s="3"/>
      <c r="K18" s="2"/>
      <c r="M18" s="2"/>
      <c r="N18" s="3"/>
      <c r="O18" s="2"/>
      <c r="P18" s="3"/>
      <c r="Q18" s="2"/>
      <c r="R18" s="3"/>
      <c r="S18" s="2"/>
      <c r="T18" s="52"/>
      <c r="U18" s="52"/>
      <c r="V18" s="52"/>
    </row>
    <row r="19" spans="1:22" ht="13.5">
      <c r="A19" s="36"/>
      <c r="B19" s="24" t="s">
        <v>49</v>
      </c>
      <c r="C19" s="21"/>
      <c r="D19" s="21"/>
      <c r="E19" s="2"/>
      <c r="F19" s="3"/>
      <c r="G19" s="2"/>
      <c r="H19" s="3"/>
      <c r="I19" s="2"/>
      <c r="J19" s="3"/>
      <c r="K19" s="2"/>
      <c r="M19" s="2"/>
      <c r="N19" s="3"/>
      <c r="O19" s="2"/>
      <c r="P19" s="3"/>
      <c r="Q19" s="2"/>
      <c r="R19" s="3"/>
      <c r="S19" s="2"/>
      <c r="T19" s="52"/>
      <c r="U19" s="52"/>
      <c r="V19" s="52"/>
    </row>
    <row r="20" spans="1:22" ht="12.75" customHeight="1">
      <c r="A20" s="36"/>
      <c r="B20" s="24"/>
      <c r="C20" s="21" t="s">
        <v>48</v>
      </c>
      <c r="D20" s="21"/>
      <c r="E20" s="25">
        <v>40.4</v>
      </c>
      <c r="F20" s="25"/>
      <c r="G20" s="25"/>
      <c r="H20" s="25"/>
      <c r="I20" s="25">
        <f>E20+G20</f>
        <v>40.4</v>
      </c>
      <c r="J20" s="25"/>
      <c r="K20" s="25">
        <v>40.4</v>
      </c>
      <c r="M20" s="25">
        <v>180.2</v>
      </c>
      <c r="N20" s="25"/>
      <c r="O20" s="25">
        <f>+G20+31.9</f>
        <v>31.9</v>
      </c>
      <c r="P20" s="25"/>
      <c r="Q20" s="25">
        <f t="shared" ref="Q20:Q25" si="0">+M20+O20</f>
        <v>212.1</v>
      </c>
      <c r="R20" s="25"/>
      <c r="S20" s="25">
        <v>65.3</v>
      </c>
      <c r="T20" s="25"/>
      <c r="U20" s="52"/>
      <c r="V20" s="170"/>
    </row>
    <row r="21" spans="1:22">
      <c r="A21" s="36"/>
      <c r="B21" s="2"/>
      <c r="C21" s="21" t="s">
        <v>51</v>
      </c>
      <c r="D21" s="21"/>
      <c r="E21" s="167">
        <v>78.3</v>
      </c>
      <c r="F21" s="38"/>
      <c r="G21" s="38"/>
      <c r="H21" s="38"/>
      <c r="I21" s="38">
        <f>E21+G21</f>
        <v>78.3</v>
      </c>
      <c r="J21" s="38"/>
      <c r="K21" s="167">
        <v>78.3</v>
      </c>
      <c r="M21" s="38"/>
      <c r="N21" s="38"/>
      <c r="O21" s="38">
        <f>+G21+5.3</f>
        <v>5.3</v>
      </c>
      <c r="P21" s="38"/>
      <c r="Q21" s="38">
        <f t="shared" si="0"/>
        <v>5.3</v>
      </c>
      <c r="R21" s="38"/>
      <c r="S21" s="38">
        <v>145</v>
      </c>
      <c r="T21" s="25"/>
      <c r="U21" s="52"/>
      <c r="V21" s="170"/>
    </row>
    <row r="22" spans="1:22" s="52" customFormat="1">
      <c r="A22" s="45"/>
      <c r="B22" s="3"/>
      <c r="C22" s="55" t="s">
        <v>50</v>
      </c>
      <c r="D22" s="55"/>
      <c r="E22" s="26">
        <v>26.7</v>
      </c>
      <c r="F22" s="38"/>
      <c r="G22" s="26"/>
      <c r="H22" s="38"/>
      <c r="I22" s="26">
        <f>E22+G22</f>
        <v>26.7</v>
      </c>
      <c r="J22" s="38"/>
      <c r="K22" s="26">
        <v>26.7</v>
      </c>
      <c r="M22" s="26">
        <v>70.900000000000006</v>
      </c>
      <c r="N22" s="38"/>
      <c r="O22" s="26">
        <f>4.4+G22</f>
        <v>4.4000000000000004</v>
      </c>
      <c r="P22" s="38"/>
      <c r="Q22" s="26">
        <f t="shared" si="0"/>
        <v>75.300000000000011</v>
      </c>
      <c r="R22" s="38"/>
      <c r="S22" s="26">
        <v>43.8</v>
      </c>
      <c r="T22" s="25"/>
      <c r="V22" s="170"/>
    </row>
    <row r="23" spans="1:22">
      <c r="A23" s="36"/>
      <c r="B23" s="2"/>
      <c r="C23" s="43" t="s">
        <v>52</v>
      </c>
      <c r="D23" s="21"/>
      <c r="E23" s="38">
        <f>SUM(E20:E22)</f>
        <v>145.39999999999998</v>
      </c>
      <c r="F23" s="38"/>
      <c r="G23" s="38">
        <f>SUM(G20:G22)</f>
        <v>0</v>
      </c>
      <c r="H23" s="38"/>
      <c r="I23" s="38">
        <f>+E23+G23</f>
        <v>145.39999999999998</v>
      </c>
      <c r="J23" s="38"/>
      <c r="K23" s="38">
        <f>SUM(K20:K22)</f>
        <v>145.39999999999998</v>
      </c>
      <c r="M23" s="38">
        <f>SUM(M20:M22)</f>
        <v>251.1</v>
      </c>
      <c r="N23" s="38"/>
      <c r="O23" s="38">
        <f>SUM(O20:O22)</f>
        <v>41.599999999999994</v>
      </c>
      <c r="P23" s="38"/>
      <c r="Q23" s="38">
        <f t="shared" si="0"/>
        <v>292.7</v>
      </c>
      <c r="R23" s="38"/>
      <c r="S23" s="38">
        <f>SUM(S20:S22)</f>
        <v>254.10000000000002</v>
      </c>
      <c r="T23" s="38"/>
      <c r="U23" s="52"/>
      <c r="V23" s="170"/>
    </row>
    <row r="24" spans="1:22">
      <c r="A24" s="36"/>
      <c r="B24" s="2"/>
      <c r="C24" s="21" t="s">
        <v>47</v>
      </c>
      <c r="D24" s="21"/>
      <c r="E24" s="26">
        <v>-20.2</v>
      </c>
      <c r="F24" s="38"/>
      <c r="G24" s="26">
        <v>4.5</v>
      </c>
      <c r="H24" s="38"/>
      <c r="I24" s="26">
        <f>E24+G24</f>
        <v>-15.7</v>
      </c>
      <c r="J24" s="38"/>
      <c r="K24" s="26">
        <v>-20.2</v>
      </c>
      <c r="M24" s="26">
        <v>-112.7</v>
      </c>
      <c r="N24" s="38"/>
      <c r="O24" s="26">
        <f>+G24+49</f>
        <v>53.5</v>
      </c>
      <c r="P24" s="38"/>
      <c r="Q24" s="26">
        <f t="shared" si="0"/>
        <v>-59.2</v>
      </c>
      <c r="R24" s="38"/>
      <c r="S24" s="26">
        <v>-34.4</v>
      </c>
      <c r="T24" s="38"/>
      <c r="U24" s="52"/>
      <c r="V24" s="171"/>
    </row>
    <row r="25" spans="1:22" ht="16.5" customHeight="1" thickBot="1">
      <c r="A25" s="36"/>
      <c r="B25" s="2"/>
      <c r="C25" s="28" t="s">
        <v>43</v>
      </c>
      <c r="D25" s="21"/>
      <c r="E25" s="29">
        <f>E23+E24</f>
        <v>125.19999999999997</v>
      </c>
      <c r="F25" s="61"/>
      <c r="G25" s="29">
        <f>SUM(G23:G24)</f>
        <v>4.5</v>
      </c>
      <c r="H25" s="61"/>
      <c r="I25" s="29">
        <f>+E25+G25</f>
        <v>129.69999999999999</v>
      </c>
      <c r="J25" s="61"/>
      <c r="K25" s="29">
        <f>K23+K24</f>
        <v>125.19999999999997</v>
      </c>
      <c r="M25" s="29">
        <f>M23+M24</f>
        <v>138.39999999999998</v>
      </c>
      <c r="N25" s="61"/>
      <c r="O25" s="29">
        <f>SUM(O23:O24)</f>
        <v>95.1</v>
      </c>
      <c r="P25" s="61"/>
      <c r="Q25" s="29">
        <f t="shared" si="0"/>
        <v>233.49999999999997</v>
      </c>
      <c r="R25" s="61"/>
      <c r="S25" s="29">
        <f>S23+S24</f>
        <v>219.70000000000002</v>
      </c>
      <c r="T25" s="61"/>
      <c r="U25" s="52"/>
      <c r="V25" s="170"/>
    </row>
    <row r="26" spans="1:22" ht="13.5" thickTop="1">
      <c r="A26" s="36"/>
      <c r="B26" s="2"/>
      <c r="C26" s="21"/>
      <c r="D26" s="21"/>
      <c r="E26" s="27"/>
      <c r="F26" s="38"/>
      <c r="G26" s="27"/>
      <c r="H26" s="38"/>
      <c r="I26" s="27"/>
      <c r="J26" s="38"/>
      <c r="K26" s="27"/>
      <c r="M26" s="27"/>
      <c r="N26" s="38"/>
      <c r="O26" s="27"/>
      <c r="P26" s="38"/>
      <c r="Q26" s="27"/>
      <c r="R26" s="38"/>
      <c r="S26" s="27"/>
    </row>
    <row r="27" spans="1:22">
      <c r="E27" s="36"/>
      <c r="F27" s="45"/>
      <c r="G27" s="36"/>
      <c r="H27" s="45"/>
      <c r="I27" s="36"/>
      <c r="J27" s="45"/>
      <c r="K27" s="36"/>
      <c r="M27" s="36"/>
      <c r="N27" s="45"/>
      <c r="O27" s="36"/>
      <c r="P27" s="45"/>
      <c r="Q27" s="36"/>
      <c r="R27" s="45"/>
      <c r="S27" s="36"/>
    </row>
    <row r="28" spans="1:22" s="36" customFormat="1" ht="13.5">
      <c r="B28" s="24" t="s">
        <v>53</v>
      </c>
      <c r="C28" s="21"/>
      <c r="D28" s="21"/>
      <c r="E28" s="3"/>
      <c r="F28" s="3"/>
      <c r="G28" s="3"/>
      <c r="H28" s="3"/>
      <c r="I28" s="3"/>
      <c r="J28" s="3"/>
      <c r="K28" s="3"/>
      <c r="M28" s="3"/>
      <c r="N28" s="3"/>
      <c r="O28" s="3"/>
      <c r="P28" s="3"/>
      <c r="Q28" s="3"/>
      <c r="R28" s="3"/>
      <c r="S28" s="3"/>
    </row>
    <row r="29" spans="1:22" s="36" customFormat="1" ht="12.75" customHeight="1">
      <c r="B29" s="24"/>
      <c r="C29" s="21" t="s">
        <v>48</v>
      </c>
      <c r="D29" s="56"/>
      <c r="E29" s="41">
        <f>+E20/E13</f>
        <v>0.11871877754922126</v>
      </c>
      <c r="F29" s="41"/>
      <c r="G29" s="41"/>
      <c r="H29" s="41"/>
      <c r="I29" s="41">
        <f>+I20/I13</f>
        <v>0.11871877754922126</v>
      </c>
      <c r="J29" s="41"/>
      <c r="K29" s="41">
        <f>+K20/K13</f>
        <v>0.11871877754922126</v>
      </c>
      <c r="M29" s="41">
        <f>+M20/M13</f>
        <v>9.5662791314965218E-2</v>
      </c>
      <c r="N29" s="41"/>
      <c r="O29" s="41"/>
      <c r="P29" s="41"/>
      <c r="Q29" s="41">
        <f>+Q20/Q13</f>
        <v>0.11259754738015607</v>
      </c>
      <c r="R29" s="41"/>
      <c r="S29" s="41">
        <f>+S20/S13</f>
        <v>0.10406374501992031</v>
      </c>
      <c r="T29" s="179"/>
    </row>
    <row r="30" spans="1:22" s="36" customFormat="1">
      <c r="B30" s="2"/>
      <c r="C30" s="21" t="s">
        <v>51</v>
      </c>
      <c r="D30" s="21"/>
      <c r="E30" s="41">
        <f>+E21/E14</f>
        <v>0.19913530010172939</v>
      </c>
      <c r="F30" s="41"/>
      <c r="G30" s="41"/>
      <c r="H30" s="41"/>
      <c r="I30" s="41">
        <f>+I21/I14</f>
        <v>0.19913530010172939</v>
      </c>
      <c r="J30" s="41"/>
      <c r="K30" s="41">
        <f>+K21/K14</f>
        <v>0.19913530010172939</v>
      </c>
      <c r="M30" s="41">
        <f>+M21/M14</f>
        <v>0</v>
      </c>
      <c r="N30" s="41"/>
      <c r="O30" s="41"/>
      <c r="P30" s="41"/>
      <c r="Q30" s="41">
        <f>+Q21/Q14</f>
        <v>5.3790723637470823E-3</v>
      </c>
      <c r="R30" s="41"/>
      <c r="S30" s="41">
        <f>+S21/S14</f>
        <v>0.18971608007326968</v>
      </c>
      <c r="T30" s="179"/>
    </row>
    <row r="31" spans="1:22" s="45" customFormat="1">
      <c r="B31" s="3"/>
      <c r="C31" s="55" t="s">
        <v>50</v>
      </c>
      <c r="D31" s="55"/>
      <c r="E31" s="44">
        <f>+E22/E15</f>
        <v>0.11318355235269181</v>
      </c>
      <c r="F31" s="41"/>
      <c r="G31" s="41"/>
      <c r="H31" s="41"/>
      <c r="I31" s="44">
        <f>+I22/I15</f>
        <v>0.11318355235269181</v>
      </c>
      <c r="J31" s="41"/>
      <c r="K31" s="44">
        <f>+K22/K15</f>
        <v>0.11318355235269181</v>
      </c>
      <c r="M31" s="44">
        <f>+M22/M15</f>
        <v>9.3461639862905357E-2</v>
      </c>
      <c r="N31" s="41"/>
      <c r="O31" s="41"/>
      <c r="P31" s="41"/>
      <c r="Q31" s="44">
        <f>+Q22/Q15</f>
        <v>9.9261798049037717E-2</v>
      </c>
      <c r="R31" s="41"/>
      <c r="S31" s="44">
        <f>+S22/S15</f>
        <v>9.9455040871934602E-2</v>
      </c>
      <c r="T31" s="179"/>
    </row>
    <row r="32" spans="1:22" s="36" customFormat="1">
      <c r="B32" s="2"/>
      <c r="C32" s="43" t="s">
        <v>52</v>
      </c>
      <c r="D32" s="21"/>
      <c r="E32" s="41">
        <f>E23/E16</f>
        <v>0.14998968434082935</v>
      </c>
      <c r="F32" s="41"/>
      <c r="G32" s="41"/>
      <c r="H32" s="41"/>
      <c r="I32" s="41">
        <f>+I23/I16</f>
        <v>0.14998968434082935</v>
      </c>
      <c r="J32" s="41"/>
      <c r="K32" s="41">
        <f>K23/K16</f>
        <v>0.14998968434082935</v>
      </c>
      <c r="M32" s="41">
        <f>M23/M16</f>
        <v>6.9219318557724119E-2</v>
      </c>
      <c r="N32" s="41"/>
      <c r="O32" s="41"/>
      <c r="P32" s="41"/>
      <c r="Q32" s="41">
        <f>+Q23/Q16</f>
        <v>8.0686955562906601E-2</v>
      </c>
      <c r="R32" s="41"/>
      <c r="S32" s="41">
        <f>S23/S16</f>
        <v>0.13868573299858097</v>
      </c>
    </row>
    <row r="33" spans="1:19" s="36" customFormat="1">
      <c r="B33" s="2"/>
      <c r="C33" s="21" t="s">
        <v>47</v>
      </c>
      <c r="D33" s="21"/>
      <c r="E33" s="41">
        <f>(+E24/E16)</f>
        <v>-2.0837631524654426E-2</v>
      </c>
      <c r="F33" s="41"/>
      <c r="G33" s="41"/>
      <c r="H33" s="41"/>
      <c r="I33" s="41">
        <f>+I24/I16</f>
        <v>-1.6195584897874975E-2</v>
      </c>
      <c r="J33" s="41"/>
      <c r="K33" s="41">
        <f>(+K24/K16)</f>
        <v>-2.0837631524654426E-2</v>
      </c>
      <c r="M33" s="41">
        <f>(+M24/M16)</f>
        <v>-3.1067372367405449E-2</v>
      </c>
      <c r="N33" s="41"/>
      <c r="O33" s="41"/>
      <c r="P33" s="41"/>
      <c r="Q33" s="41">
        <f>+Q24/Q16</f>
        <v>-1.6319329584298159E-2</v>
      </c>
      <c r="R33" s="41"/>
      <c r="S33" s="41">
        <f>(+S24/S16)</f>
        <v>-1.8775242877415131E-2</v>
      </c>
    </row>
    <row r="34" spans="1:19" s="36" customFormat="1" ht="16.5" customHeight="1" thickBot="1">
      <c r="B34" s="2"/>
      <c r="C34" s="28" t="s">
        <v>43</v>
      </c>
      <c r="D34" s="21"/>
      <c r="E34" s="42">
        <f>+E25/E16</f>
        <v>0.12915205281617492</v>
      </c>
      <c r="F34" s="41"/>
      <c r="G34" s="41"/>
      <c r="H34" s="41"/>
      <c r="I34" s="42">
        <f>+I25/I16</f>
        <v>0.1337940994429544</v>
      </c>
      <c r="J34" s="41"/>
      <c r="K34" s="42">
        <f>+K25/K16</f>
        <v>0.12915205281617492</v>
      </c>
      <c r="M34" s="42">
        <f>+M25/M16</f>
        <v>3.8151946190318663E-2</v>
      </c>
      <c r="N34" s="41"/>
      <c r="O34" s="41"/>
      <c r="P34" s="41"/>
      <c r="Q34" s="42">
        <f>+Q25/Q16</f>
        <v>6.4367625978608442E-2</v>
      </c>
      <c r="R34" s="41"/>
      <c r="S34" s="42">
        <f>+S25/S16</f>
        <v>0.11991049012116584</v>
      </c>
    </row>
    <row r="35" spans="1:19" ht="13.5" thickTop="1">
      <c r="F35" s="52"/>
      <c r="J35" s="52"/>
    </row>
    <row r="37" spans="1:19" ht="16.5" customHeight="1">
      <c r="A37" s="127">
        <v>1</v>
      </c>
      <c r="B37" s="220" t="s">
        <v>149</v>
      </c>
      <c r="C37" s="220"/>
      <c r="D37" s="220"/>
      <c r="E37" s="220"/>
      <c r="F37" s="220"/>
      <c r="G37" s="220"/>
      <c r="H37" s="220"/>
      <c r="I37" s="220"/>
      <c r="J37" s="220"/>
      <c r="K37" s="220"/>
    </row>
    <row r="38" spans="1:19">
      <c r="A38" s="1"/>
      <c r="B38" s="194"/>
      <c r="C38" s="195"/>
      <c r="D38" s="196"/>
      <c r="E38" s="196"/>
      <c r="F38" s="196"/>
      <c r="G38" s="196"/>
      <c r="H38" s="196"/>
      <c r="I38" s="195"/>
      <c r="J38" s="197"/>
      <c r="K38" s="190"/>
    </row>
    <row r="39" spans="1:19" ht="40.5" customHeight="1">
      <c r="A39" s="127">
        <v>2</v>
      </c>
      <c r="B39" s="198" t="s">
        <v>125</v>
      </c>
      <c r="C39" s="204"/>
      <c r="D39" s="204"/>
      <c r="E39" s="204"/>
      <c r="F39" s="204"/>
      <c r="G39" s="204"/>
      <c r="H39" s="204"/>
      <c r="I39" s="204"/>
      <c r="J39" s="204"/>
      <c r="K39" s="204"/>
    </row>
    <row r="62" spans="2:10">
      <c r="B62" s="190"/>
      <c r="C62" s="190"/>
      <c r="D62" s="190"/>
      <c r="E62" s="190"/>
      <c r="F62" s="190"/>
      <c r="G62" s="190"/>
      <c r="H62" s="190"/>
      <c r="I62" s="190"/>
      <c r="J62" s="190"/>
    </row>
    <row r="63" spans="2:10">
      <c r="B63" s="190"/>
      <c r="C63" s="190"/>
      <c r="D63" s="190"/>
      <c r="E63" s="190"/>
      <c r="F63" s="190"/>
      <c r="G63" s="190"/>
      <c r="H63" s="190"/>
      <c r="I63" s="190"/>
      <c r="J63" s="190"/>
    </row>
    <row r="64" spans="2:10">
      <c r="B64" s="190"/>
      <c r="C64" s="190"/>
      <c r="D64" s="190"/>
      <c r="E64" s="190"/>
      <c r="F64" s="190"/>
      <c r="G64" s="190"/>
      <c r="H64" s="190"/>
      <c r="I64" s="190"/>
      <c r="J64" s="190"/>
    </row>
    <row r="65" spans="2:10">
      <c r="B65" s="190"/>
      <c r="C65" s="190"/>
      <c r="D65" s="190"/>
      <c r="E65" s="190"/>
      <c r="F65" s="190"/>
      <c r="G65" s="190"/>
      <c r="H65" s="190"/>
      <c r="I65" s="190"/>
      <c r="J65" s="190"/>
    </row>
    <row r="66" spans="2:10">
      <c r="B66" s="190"/>
      <c r="C66" s="190"/>
      <c r="D66" s="190"/>
      <c r="E66" s="190"/>
      <c r="F66" s="190"/>
      <c r="G66" s="190"/>
      <c r="H66" s="190"/>
      <c r="I66" s="190"/>
      <c r="J66" s="190"/>
    </row>
  </sheetData>
  <mergeCells count="12">
    <mergeCell ref="B37:K37"/>
    <mergeCell ref="B39:K39"/>
    <mergeCell ref="A1:T1"/>
    <mergeCell ref="B3:S3"/>
    <mergeCell ref="B4:S4"/>
    <mergeCell ref="B5:S5"/>
    <mergeCell ref="E10:E11"/>
    <mergeCell ref="G10:G11"/>
    <mergeCell ref="I10:I11"/>
    <mergeCell ref="K10:K11"/>
    <mergeCell ref="O10:O11"/>
    <mergeCell ref="Q10:Q11"/>
  </mergeCells>
  <phoneticPr fontId="63" type="noConversion"/>
  <pageMargins left="0.75" right="0.75" top="1" bottom="1" header="0.5" footer="0.5"/>
  <pageSetup scale="95" orientation="portrait"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M66"/>
  <sheetViews>
    <sheetView tabSelected="1" zoomScaleNormal="100" workbookViewId="0">
      <selection activeCell="C71" sqref="C71"/>
    </sheetView>
  </sheetViews>
  <sheetFormatPr defaultRowHeight="12.75"/>
  <cols>
    <col min="1" max="1" width="4" customWidth="1"/>
    <col min="2" max="2" width="17.85546875" customWidth="1"/>
    <col min="3" max="3" width="26.42578125" customWidth="1"/>
    <col min="4" max="4" width="6.140625" customWidth="1"/>
    <col min="5" max="5" width="9.85546875" customWidth="1"/>
    <col min="6" max="6" width="1.28515625" customWidth="1"/>
    <col min="7" max="7" width="12.42578125" customWidth="1"/>
    <col min="8" max="8" width="1.28515625" customWidth="1"/>
    <col min="9" max="9" width="13.5703125" customWidth="1"/>
    <col min="10" max="10" width="1.5703125" hidden="1" customWidth="1"/>
    <col min="11" max="11" width="4" hidden="1" customWidth="1"/>
    <col min="12" max="12" width="9.28515625" bestFit="1" customWidth="1"/>
  </cols>
  <sheetData>
    <row r="1" spans="1:13" ht="12.75" customHeight="1">
      <c r="A1" s="229" t="s">
        <v>132</v>
      </c>
      <c r="B1" s="229"/>
      <c r="C1" s="229"/>
      <c r="D1" s="229"/>
      <c r="E1" s="229"/>
      <c r="F1" s="229"/>
      <c r="G1" s="229"/>
      <c r="H1" s="229"/>
      <c r="I1" s="229"/>
      <c r="J1" s="229"/>
      <c r="K1" s="229"/>
      <c r="L1" s="229"/>
    </row>
    <row r="2" spans="1:13">
      <c r="A2" s="36"/>
      <c r="B2" s="7"/>
      <c r="C2" s="7"/>
      <c r="D2" s="7"/>
    </row>
    <row r="3" spans="1:13" ht="15.75">
      <c r="A3" s="36"/>
      <c r="B3" s="210" t="s">
        <v>67</v>
      </c>
      <c r="C3" s="210"/>
      <c r="D3" s="210"/>
      <c r="E3" s="210"/>
      <c r="F3" s="210"/>
      <c r="G3" s="210"/>
      <c r="H3" s="210"/>
      <c r="I3" s="210"/>
      <c r="J3" s="210"/>
      <c r="K3" s="210"/>
    </row>
    <row r="4" spans="1:13" ht="15.75">
      <c r="A4" s="36"/>
      <c r="B4" s="211" t="s">
        <v>148</v>
      </c>
      <c r="C4" s="211"/>
      <c r="D4" s="211"/>
      <c r="E4" s="211"/>
      <c r="F4" s="211"/>
      <c r="G4" s="211"/>
      <c r="H4" s="211"/>
      <c r="I4" s="211"/>
      <c r="J4" s="211"/>
      <c r="K4" s="211"/>
    </row>
    <row r="5" spans="1:13">
      <c r="A5" s="36"/>
      <c r="B5" s="214" t="s">
        <v>12</v>
      </c>
      <c r="C5" s="214"/>
      <c r="D5" s="214"/>
      <c r="E5" s="214"/>
      <c r="F5" s="214"/>
      <c r="G5" s="214"/>
      <c r="H5" s="214"/>
      <c r="I5" s="214"/>
      <c r="J5" s="214"/>
      <c r="K5" s="214"/>
    </row>
    <row r="6" spans="1:13">
      <c r="A6" s="36"/>
      <c r="B6" s="4"/>
      <c r="C6" s="9"/>
      <c r="D6" s="9"/>
    </row>
    <row r="7" spans="1:13">
      <c r="A7" s="36"/>
      <c r="B7" s="4"/>
      <c r="C7" s="9"/>
      <c r="D7" s="9"/>
    </row>
    <row r="8" spans="1:13">
      <c r="A8" s="36"/>
      <c r="B8" s="36"/>
      <c r="C8" s="36"/>
      <c r="D8" s="36"/>
      <c r="E8" s="185" t="s">
        <v>140</v>
      </c>
      <c r="F8" s="22"/>
      <c r="G8" s="22"/>
      <c r="H8" s="22"/>
      <c r="I8" s="22"/>
      <c r="J8" s="22"/>
      <c r="K8" s="22"/>
    </row>
    <row r="9" spans="1:13">
      <c r="A9" s="36"/>
      <c r="B9" s="2"/>
      <c r="C9" s="21"/>
      <c r="D9" s="21"/>
    </row>
    <row r="10" spans="1:13" ht="12.75" customHeight="1">
      <c r="A10" s="36"/>
      <c r="B10" s="2"/>
      <c r="C10" s="21"/>
      <c r="D10" s="21"/>
      <c r="E10" s="230" t="s">
        <v>122</v>
      </c>
      <c r="F10" s="58"/>
      <c r="G10" s="227" t="s">
        <v>80</v>
      </c>
      <c r="H10" s="59"/>
      <c r="I10" s="227" t="s">
        <v>123</v>
      </c>
      <c r="J10" s="59"/>
      <c r="K10" s="231" t="s">
        <v>121</v>
      </c>
    </row>
    <row r="11" spans="1:13" ht="21" customHeight="1">
      <c r="A11" s="36"/>
      <c r="B11" s="24"/>
      <c r="C11" s="21"/>
      <c r="D11" s="21"/>
      <c r="E11" s="228"/>
      <c r="F11" s="60"/>
      <c r="G11" s="228"/>
      <c r="H11" s="59"/>
      <c r="I11" s="228"/>
      <c r="J11" s="59"/>
      <c r="K11" s="219"/>
    </row>
    <row r="12" spans="1:13" ht="13.5">
      <c r="A12" s="36"/>
      <c r="B12" s="24" t="s">
        <v>1</v>
      </c>
      <c r="C12" s="21"/>
      <c r="D12" s="21"/>
      <c r="E12" s="2"/>
      <c r="F12" s="3"/>
      <c r="G12" s="36"/>
      <c r="H12" s="45"/>
      <c r="I12" s="36"/>
      <c r="J12" s="45"/>
      <c r="K12" s="2"/>
    </row>
    <row r="13" spans="1:13" ht="12.75" customHeight="1">
      <c r="A13" s="36"/>
      <c r="B13" s="24"/>
      <c r="C13" s="21" t="s">
        <v>48</v>
      </c>
      <c r="D13" s="21"/>
      <c r="E13" s="25">
        <v>1295.3</v>
      </c>
      <c r="F13" s="38"/>
      <c r="G13" s="38"/>
      <c r="H13" s="38"/>
      <c r="I13" s="25">
        <f>E13+G13</f>
        <v>1295.3</v>
      </c>
      <c r="J13" s="38"/>
      <c r="K13" s="25">
        <v>1295.3</v>
      </c>
      <c r="L13" s="180"/>
    </row>
    <row r="14" spans="1:13">
      <c r="A14" s="36"/>
      <c r="B14" s="2"/>
      <c r="C14" s="21" t="s">
        <v>51</v>
      </c>
      <c r="D14" s="21"/>
      <c r="E14" s="167">
        <v>1560.2</v>
      </c>
      <c r="F14" s="38"/>
      <c r="G14" s="38"/>
      <c r="H14" s="38"/>
      <c r="I14" s="38">
        <f>E14+G14</f>
        <v>1560.2</v>
      </c>
      <c r="J14" s="38"/>
      <c r="K14" s="167">
        <v>1560.2</v>
      </c>
      <c r="L14" s="180"/>
    </row>
    <row r="15" spans="1:13" s="52" customFormat="1">
      <c r="A15" s="45"/>
      <c r="B15" s="3"/>
      <c r="C15" s="55" t="s">
        <v>50</v>
      </c>
      <c r="D15" s="55"/>
      <c r="E15" s="26">
        <v>881.6</v>
      </c>
      <c r="F15" s="38"/>
      <c r="G15" s="38"/>
      <c r="H15" s="38"/>
      <c r="I15" s="26">
        <f>E15+G15</f>
        <v>881.6</v>
      </c>
      <c r="J15" s="38"/>
      <c r="K15" s="26">
        <v>881.6</v>
      </c>
      <c r="L15" s="180"/>
      <c r="M15"/>
    </row>
    <row r="16" spans="1:13" ht="13.5" thickBot="1">
      <c r="A16" s="36"/>
      <c r="B16" s="2"/>
      <c r="C16" s="28" t="s">
        <v>43</v>
      </c>
      <c r="D16" s="28"/>
      <c r="E16" s="40">
        <f>SUM(E13:E15)</f>
        <v>3737.1</v>
      </c>
      <c r="F16" s="46"/>
      <c r="G16" s="46"/>
      <c r="H16" s="46"/>
      <c r="I16" s="40">
        <f>+E16+G16</f>
        <v>3737.1</v>
      </c>
      <c r="J16" s="46"/>
      <c r="K16" s="40">
        <f>SUM(K13:K15)</f>
        <v>3737.1</v>
      </c>
    </row>
    <row r="17" spans="1:13" ht="13.5" thickTop="1">
      <c r="A17" s="36"/>
      <c r="B17" s="2"/>
      <c r="C17" s="21"/>
      <c r="D17" s="21"/>
      <c r="E17" s="2"/>
      <c r="F17" s="3"/>
      <c r="G17" s="3"/>
      <c r="H17" s="3"/>
      <c r="I17" s="2"/>
      <c r="J17" s="3"/>
      <c r="K17" s="2"/>
    </row>
    <row r="18" spans="1:13">
      <c r="A18" s="36"/>
      <c r="B18" s="2"/>
      <c r="C18" s="21"/>
      <c r="D18" s="21"/>
      <c r="E18" s="2"/>
      <c r="F18" s="3"/>
      <c r="G18" s="2"/>
      <c r="H18" s="3"/>
      <c r="I18" s="2"/>
      <c r="J18" s="3"/>
      <c r="K18" s="2"/>
    </row>
    <row r="19" spans="1:13" ht="13.5">
      <c r="A19" s="36"/>
      <c r="B19" s="24" t="s">
        <v>49</v>
      </c>
      <c r="C19" s="21"/>
      <c r="D19" s="21"/>
      <c r="E19" s="2"/>
      <c r="F19" s="3"/>
      <c r="G19" s="2"/>
      <c r="H19" s="3"/>
      <c r="I19" s="2"/>
      <c r="J19" s="3"/>
      <c r="K19" s="2"/>
    </row>
    <row r="20" spans="1:13" ht="12.75" customHeight="1">
      <c r="A20" s="36"/>
      <c r="B20" s="24"/>
      <c r="C20" s="21" t="s">
        <v>48</v>
      </c>
      <c r="D20" s="21"/>
      <c r="E20" s="25">
        <v>154.1</v>
      </c>
      <c r="F20" s="25"/>
      <c r="G20" s="25"/>
      <c r="H20" s="25"/>
      <c r="I20" s="25">
        <f>E20+G20</f>
        <v>154.1</v>
      </c>
      <c r="J20" s="25"/>
      <c r="K20" s="25">
        <v>154.1</v>
      </c>
      <c r="L20" s="180"/>
    </row>
    <row r="21" spans="1:13">
      <c r="A21" s="36"/>
      <c r="B21" s="2"/>
      <c r="C21" s="21" t="s">
        <v>51</v>
      </c>
      <c r="D21" s="21"/>
      <c r="E21" s="38">
        <v>307</v>
      </c>
      <c r="F21" s="38"/>
      <c r="G21" s="38"/>
      <c r="H21" s="38"/>
      <c r="I21" s="38">
        <f>E21+G21</f>
        <v>307</v>
      </c>
      <c r="J21" s="38"/>
      <c r="K21" s="38">
        <v>307</v>
      </c>
      <c r="L21" s="180"/>
    </row>
    <row r="22" spans="1:13" s="52" customFormat="1">
      <c r="A22" s="45"/>
      <c r="B22" s="3"/>
      <c r="C22" s="55" t="s">
        <v>50</v>
      </c>
      <c r="D22" s="55"/>
      <c r="E22" s="26">
        <v>89.3</v>
      </c>
      <c r="F22" s="38"/>
      <c r="G22" s="26"/>
      <c r="H22" s="38"/>
      <c r="I22" s="26">
        <f>E22+G22</f>
        <v>89.3</v>
      </c>
      <c r="J22" s="38"/>
      <c r="K22" s="26">
        <v>89.3</v>
      </c>
      <c r="L22" s="180"/>
      <c r="M22"/>
    </row>
    <row r="23" spans="1:13">
      <c r="A23" s="36"/>
      <c r="B23" s="2"/>
      <c r="C23" s="43" t="s">
        <v>52</v>
      </c>
      <c r="D23" s="21"/>
      <c r="E23" s="38">
        <f>SUM(E20:E22)</f>
        <v>550.4</v>
      </c>
      <c r="F23" s="38"/>
      <c r="G23" s="38">
        <f>SUM(G20:G22)</f>
        <v>0</v>
      </c>
      <c r="H23" s="38"/>
      <c r="I23" s="38">
        <f>+E23+G23</f>
        <v>550.4</v>
      </c>
      <c r="J23" s="38"/>
      <c r="K23" s="38">
        <f>SUM(K20:K22)</f>
        <v>550.4</v>
      </c>
    </row>
    <row r="24" spans="1:13">
      <c r="A24" s="36"/>
      <c r="B24" s="2"/>
      <c r="C24" s="21" t="s">
        <v>47</v>
      </c>
      <c r="D24" s="21"/>
      <c r="E24" s="26">
        <v>-70.5</v>
      </c>
      <c r="F24" s="38"/>
      <c r="G24" s="26">
        <v>4.5</v>
      </c>
      <c r="H24" s="38"/>
      <c r="I24" s="26">
        <f>E24+G24</f>
        <v>-66</v>
      </c>
      <c r="J24" s="38"/>
      <c r="K24" s="26">
        <v>-70.5</v>
      </c>
    </row>
    <row r="25" spans="1:13" ht="16.5" customHeight="1" thickBot="1">
      <c r="A25" s="36"/>
      <c r="B25" s="2"/>
      <c r="C25" s="28" t="s">
        <v>43</v>
      </c>
      <c r="D25" s="21"/>
      <c r="E25" s="29">
        <f>E23+E24</f>
        <v>479.9</v>
      </c>
      <c r="F25" s="61"/>
      <c r="G25" s="29">
        <f>SUM(G23:G24)</f>
        <v>4.5</v>
      </c>
      <c r="H25" s="61"/>
      <c r="I25" s="29">
        <f>+E25+G25</f>
        <v>484.4</v>
      </c>
      <c r="J25" s="61"/>
      <c r="K25" s="29">
        <f>K23+K24</f>
        <v>479.9</v>
      </c>
    </row>
    <row r="26" spans="1:13" ht="13.5" thickTop="1">
      <c r="A26" s="36"/>
      <c r="B26" s="2"/>
      <c r="C26" s="21"/>
      <c r="D26" s="21"/>
      <c r="E26" s="27"/>
      <c r="F26" s="38"/>
      <c r="G26" s="27"/>
      <c r="H26" s="38"/>
      <c r="I26" s="27"/>
      <c r="J26" s="38"/>
      <c r="K26" s="27"/>
    </row>
    <row r="27" spans="1:13">
      <c r="E27" s="36"/>
      <c r="F27" s="45"/>
      <c r="G27" s="36"/>
      <c r="H27" s="45"/>
      <c r="I27" s="36"/>
      <c r="J27" s="45"/>
      <c r="K27" s="36"/>
    </row>
    <row r="28" spans="1:13" s="36" customFormat="1" ht="13.5">
      <c r="B28" s="24" t="s">
        <v>53</v>
      </c>
      <c r="C28" s="21"/>
      <c r="D28" s="21"/>
      <c r="E28" s="3"/>
      <c r="F28" s="3"/>
      <c r="G28" s="3"/>
      <c r="H28" s="3"/>
      <c r="I28" s="3"/>
      <c r="J28" s="3"/>
      <c r="K28" s="3"/>
    </row>
    <row r="29" spans="1:13" s="36" customFormat="1" ht="12.75" customHeight="1">
      <c r="B29" s="24"/>
      <c r="C29" s="21" t="s">
        <v>48</v>
      </c>
      <c r="D29" s="56"/>
      <c r="E29" s="41">
        <f>+E20/E13</f>
        <v>0.1189685787076353</v>
      </c>
      <c r="F29" s="41"/>
      <c r="G29" s="41"/>
      <c r="H29" s="41"/>
      <c r="I29" s="41">
        <f>+I20/I13</f>
        <v>0.1189685787076353</v>
      </c>
      <c r="J29" s="41"/>
      <c r="K29" s="41">
        <f>+K20/K13</f>
        <v>0.1189685787076353</v>
      </c>
      <c r="L29" s="179"/>
    </row>
    <row r="30" spans="1:13" s="36" customFormat="1">
      <c r="B30" s="2"/>
      <c r="C30" s="21" t="s">
        <v>51</v>
      </c>
      <c r="D30" s="21"/>
      <c r="E30" s="41">
        <f>+E21/E14</f>
        <v>0.1967696449173183</v>
      </c>
      <c r="F30" s="41"/>
      <c r="G30" s="41"/>
      <c r="H30" s="41"/>
      <c r="I30" s="41">
        <f>+I21/I14</f>
        <v>0.1967696449173183</v>
      </c>
      <c r="J30" s="41"/>
      <c r="K30" s="41">
        <f>+K21/K14</f>
        <v>0.1967696449173183</v>
      </c>
      <c r="L30" s="179"/>
    </row>
    <row r="31" spans="1:13" s="45" customFormat="1">
      <c r="B31" s="3"/>
      <c r="C31" s="55" t="s">
        <v>50</v>
      </c>
      <c r="D31" s="55"/>
      <c r="E31" s="44">
        <f>+E22/E15</f>
        <v>0.10129310344827586</v>
      </c>
      <c r="F31" s="41"/>
      <c r="G31" s="41"/>
      <c r="H31" s="41"/>
      <c r="I31" s="44">
        <f>+I22/I15</f>
        <v>0.10129310344827586</v>
      </c>
      <c r="J31" s="41"/>
      <c r="K31" s="44">
        <f>+K22/K15</f>
        <v>0.10129310344827586</v>
      </c>
      <c r="L31" s="179"/>
    </row>
    <row r="32" spans="1:13" s="36" customFormat="1">
      <c r="B32" s="2"/>
      <c r="C32" s="43" t="s">
        <v>52</v>
      </c>
      <c r="D32" s="21"/>
      <c r="E32" s="41">
        <f>E23/E16</f>
        <v>0.14727997645232935</v>
      </c>
      <c r="F32" s="41"/>
      <c r="G32" s="41"/>
      <c r="H32" s="41"/>
      <c r="I32" s="41">
        <f>+I23/I16</f>
        <v>0.14727997645232935</v>
      </c>
      <c r="J32" s="41"/>
      <c r="K32" s="41">
        <f>K23/K16</f>
        <v>0.14727997645232935</v>
      </c>
    </row>
    <row r="33" spans="1:11" s="36" customFormat="1">
      <c r="B33" s="2"/>
      <c r="C33" s="21" t="s">
        <v>47</v>
      </c>
      <c r="D33" s="21"/>
      <c r="E33" s="41">
        <f>(+E24/E16)</f>
        <v>-1.886489523962431E-2</v>
      </c>
      <c r="F33" s="41"/>
      <c r="G33" s="41"/>
      <c r="H33" s="41"/>
      <c r="I33" s="41">
        <f>+I24/I16</f>
        <v>-1.7660752990286587E-2</v>
      </c>
      <c r="J33" s="41"/>
      <c r="K33" s="41">
        <f>(+K24/K16)</f>
        <v>-1.886489523962431E-2</v>
      </c>
    </row>
    <row r="34" spans="1:11" s="36" customFormat="1" ht="16.5" customHeight="1" thickBot="1">
      <c r="B34" s="2"/>
      <c r="C34" s="28" t="s">
        <v>43</v>
      </c>
      <c r="D34" s="21"/>
      <c r="E34" s="42">
        <f>+E25/E16</f>
        <v>0.12841508121270503</v>
      </c>
      <c r="F34" s="41"/>
      <c r="G34" s="41"/>
      <c r="H34" s="41"/>
      <c r="I34" s="42">
        <f>+I25/I16</f>
        <v>0.12961922346204277</v>
      </c>
      <c r="J34" s="41"/>
      <c r="K34" s="42">
        <f>+K25/K16</f>
        <v>0.12841508121270503</v>
      </c>
    </row>
    <row r="35" spans="1:11" ht="13.5" thickTop="1"/>
    <row r="37" spans="1:11" ht="18" customHeight="1">
      <c r="A37" s="127">
        <v>1</v>
      </c>
      <c r="B37" s="220" t="s">
        <v>149</v>
      </c>
      <c r="C37" s="220"/>
      <c r="D37" s="220"/>
      <c r="E37" s="220"/>
      <c r="F37" s="220"/>
      <c r="G37" s="220"/>
      <c r="H37" s="220"/>
      <c r="I37" s="220"/>
      <c r="J37" s="220"/>
      <c r="K37" s="220"/>
    </row>
    <row r="38" spans="1:11">
      <c r="A38" s="1"/>
      <c r="B38" s="194"/>
      <c r="C38" s="195"/>
      <c r="D38" s="196"/>
      <c r="E38" s="196"/>
      <c r="F38" s="196"/>
      <c r="G38" s="196"/>
      <c r="H38" s="196"/>
      <c r="I38" s="195"/>
      <c r="J38" s="197"/>
      <c r="K38" s="190"/>
    </row>
    <row r="39" spans="1:11" ht="40.5" customHeight="1">
      <c r="A39" s="127">
        <v>2</v>
      </c>
      <c r="B39" s="198" t="s">
        <v>125</v>
      </c>
      <c r="C39" s="204"/>
      <c r="D39" s="204"/>
      <c r="E39" s="204"/>
      <c r="F39" s="204"/>
      <c r="G39" s="204"/>
      <c r="H39" s="204"/>
      <c r="I39" s="204"/>
      <c r="J39" s="204"/>
      <c r="K39" s="204"/>
    </row>
    <row r="40" spans="1:11">
      <c r="J40">
        <v>0.8</v>
      </c>
    </row>
    <row r="41" spans="1:11">
      <c r="J41">
        <f>J39+J40</f>
        <v>0.8</v>
      </c>
    </row>
    <row r="62" spans="2:10">
      <c r="B62" s="190"/>
      <c r="C62" s="190"/>
      <c r="D62" s="190"/>
      <c r="E62" s="190"/>
      <c r="F62" s="190"/>
      <c r="G62" s="190"/>
      <c r="H62" s="190"/>
      <c r="I62" s="190"/>
      <c r="J62" s="190"/>
    </row>
    <row r="63" spans="2:10">
      <c r="B63" s="190"/>
      <c r="C63" s="190"/>
      <c r="D63" s="190"/>
      <c r="E63" s="190"/>
      <c r="F63" s="190"/>
      <c r="G63" s="190"/>
      <c r="H63" s="190"/>
      <c r="I63" s="190"/>
      <c r="J63" s="190"/>
    </row>
    <row r="64" spans="2:10">
      <c r="B64" s="190"/>
      <c r="C64" s="190"/>
      <c r="D64" s="190"/>
      <c r="E64" s="190"/>
      <c r="F64" s="190"/>
      <c r="G64" s="190"/>
      <c r="H64" s="190"/>
      <c r="I64" s="190"/>
      <c r="J64" s="190"/>
    </row>
    <row r="65" spans="2:10">
      <c r="B65" s="190"/>
      <c r="C65" s="190"/>
      <c r="D65" s="190"/>
      <c r="E65" s="190"/>
      <c r="F65" s="190"/>
      <c r="G65" s="190"/>
      <c r="H65" s="190"/>
      <c r="I65" s="190"/>
      <c r="J65" s="190"/>
    </row>
    <row r="66" spans="2:10">
      <c r="B66" s="190"/>
      <c r="C66" s="190"/>
      <c r="D66" s="190"/>
      <c r="E66" s="190"/>
      <c r="F66" s="190"/>
      <c r="G66" s="190"/>
      <c r="H66" s="190"/>
      <c r="I66" s="190"/>
      <c r="J66" s="190"/>
    </row>
  </sheetData>
  <mergeCells count="10">
    <mergeCell ref="B37:K37"/>
    <mergeCell ref="B39:K39"/>
    <mergeCell ref="A1:L1"/>
    <mergeCell ref="B3:K3"/>
    <mergeCell ref="B4:K4"/>
    <mergeCell ref="B5:K5"/>
    <mergeCell ref="E10:E11"/>
    <mergeCell ref="G10:G11"/>
    <mergeCell ref="I10:I11"/>
    <mergeCell ref="K10:K11"/>
  </mergeCells>
  <phoneticPr fontId="63" type="noConversion"/>
  <pageMargins left="0.75" right="0.75" top="1" bottom="1" header="0.5" footer="0.5"/>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AU67"/>
  <sheetViews>
    <sheetView tabSelected="1" topLeftCell="A52" zoomScaleNormal="100" workbookViewId="0">
      <selection activeCell="C71" sqref="C71"/>
    </sheetView>
  </sheetViews>
  <sheetFormatPr defaultRowHeight="12.75"/>
  <cols>
    <col min="1" max="1" width="2.140625" style="129" customWidth="1"/>
    <col min="2" max="2" width="36.42578125" style="129" customWidth="1"/>
    <col min="3" max="3" width="21.28515625" style="129" customWidth="1"/>
    <col min="4" max="4" width="10.7109375" style="130" customWidth="1"/>
    <col min="5" max="5" width="2" style="130" customWidth="1"/>
    <col min="6" max="6" width="11.7109375" style="130" customWidth="1"/>
    <col min="7" max="7" width="2.28515625" style="130" customWidth="1"/>
    <col min="8" max="8" width="10.7109375" style="130" customWidth="1"/>
    <col min="9" max="9" width="2.7109375" style="129" customWidth="1"/>
    <col min="10" max="10" width="10.7109375" style="131" customWidth="1"/>
    <col min="11" max="16384" width="9.140625" style="129"/>
  </cols>
  <sheetData>
    <row r="2" spans="1:10">
      <c r="A2" s="202" t="s">
        <v>79</v>
      </c>
      <c r="B2" s="202"/>
      <c r="C2" s="202"/>
      <c r="D2" s="202"/>
      <c r="E2" s="202"/>
      <c r="F2" s="202"/>
      <c r="G2" s="202"/>
      <c r="H2" s="202"/>
      <c r="I2" s="202"/>
      <c r="J2" s="202"/>
    </row>
    <row r="4" spans="1:10" ht="15.75">
      <c r="A4" s="205" t="s">
        <v>67</v>
      </c>
      <c r="B4" s="205"/>
      <c r="C4" s="205"/>
      <c r="D4" s="205"/>
      <c r="E4" s="205"/>
      <c r="F4" s="205"/>
      <c r="G4" s="205"/>
      <c r="H4" s="205"/>
      <c r="I4" s="205"/>
      <c r="J4" s="205"/>
    </row>
    <row r="5" spans="1:10" ht="15.75">
      <c r="A5" s="205" t="s">
        <v>0</v>
      </c>
      <c r="B5" s="205"/>
      <c r="C5" s="205"/>
      <c r="D5" s="205"/>
      <c r="E5" s="205"/>
      <c r="F5" s="205"/>
      <c r="G5" s="205"/>
      <c r="H5" s="205"/>
      <c r="I5" s="205"/>
      <c r="J5" s="205"/>
    </row>
    <row r="6" spans="1:10" ht="13.5" customHeight="1">
      <c r="A6" s="202" t="s">
        <v>54</v>
      </c>
      <c r="B6" s="202"/>
      <c r="C6" s="202"/>
      <c r="D6" s="202"/>
      <c r="E6" s="202"/>
      <c r="F6" s="202"/>
      <c r="G6" s="202"/>
      <c r="H6" s="202"/>
      <c r="I6" s="202"/>
      <c r="J6" s="202"/>
    </row>
    <row r="7" spans="1:10" ht="9" customHeight="1"/>
    <row r="8" spans="1:10">
      <c r="D8" s="203" t="s">
        <v>87</v>
      </c>
      <c r="E8" s="203"/>
      <c r="F8" s="203"/>
      <c r="G8" s="203"/>
      <c r="H8" s="203"/>
      <c r="I8" s="203"/>
      <c r="J8" s="203"/>
    </row>
    <row r="9" spans="1:10" ht="30.75" customHeight="1">
      <c r="D9" s="133" t="s">
        <v>76</v>
      </c>
      <c r="E9" s="134"/>
      <c r="F9" s="128" t="s">
        <v>80</v>
      </c>
      <c r="G9" s="134"/>
      <c r="H9" s="128" t="s">
        <v>81</v>
      </c>
      <c r="I9" s="135"/>
      <c r="J9" s="181" t="s">
        <v>121</v>
      </c>
    </row>
    <row r="10" spans="1:10">
      <c r="D10" s="136"/>
      <c r="E10" s="136"/>
      <c r="F10" s="136"/>
      <c r="G10" s="136"/>
      <c r="H10" s="136"/>
      <c r="I10" s="130"/>
      <c r="J10" s="136"/>
    </row>
    <row r="11" spans="1:10" s="138" customFormat="1">
      <c r="A11" s="137" t="s">
        <v>1</v>
      </c>
      <c r="D11" s="62">
        <v>8409.6</v>
      </c>
      <c r="E11" s="62"/>
      <c r="F11" s="62"/>
      <c r="G11" s="62"/>
      <c r="H11" s="62">
        <f>D11+F11</f>
        <v>8409.6</v>
      </c>
      <c r="I11" s="63"/>
      <c r="J11" s="158">
        <f>'P&amp;L YTD - 2009'!H11</f>
        <v>3737.1</v>
      </c>
    </row>
    <row r="12" spans="1:10" ht="8.25" customHeight="1">
      <c r="A12" s="140"/>
      <c r="D12" s="64"/>
      <c r="E12" s="64"/>
      <c r="F12" s="64"/>
      <c r="G12" s="64"/>
      <c r="H12" s="64"/>
      <c r="I12" s="64"/>
      <c r="J12" s="64"/>
    </row>
    <row r="13" spans="1:10" s="138" customFormat="1" ht="12">
      <c r="A13" s="137" t="s">
        <v>2</v>
      </c>
      <c r="D13" s="63"/>
      <c r="E13" s="63"/>
      <c r="F13" s="63"/>
      <c r="G13" s="63"/>
      <c r="H13" s="63"/>
      <c r="I13" s="63"/>
      <c r="J13" s="63"/>
    </row>
    <row r="14" spans="1:10">
      <c r="B14" s="129" t="s">
        <v>3</v>
      </c>
      <c r="D14" s="64">
        <v>5460.8</v>
      </c>
      <c r="E14" s="64"/>
      <c r="F14" s="64">
        <v>-195.4</v>
      </c>
      <c r="G14" s="64"/>
      <c r="H14" s="155">
        <f>D14+F14</f>
        <v>5265.4000000000005</v>
      </c>
      <c r="I14" s="64"/>
      <c r="J14" s="155">
        <f>'P&amp;L YTD - 2009'!H14</f>
        <v>2228.8000000000002</v>
      </c>
    </row>
    <row r="15" spans="1:10">
      <c r="B15" s="141" t="s">
        <v>55</v>
      </c>
      <c r="C15" s="140"/>
      <c r="D15" s="65">
        <f>D11-D14</f>
        <v>2948.8</v>
      </c>
      <c r="E15" s="65"/>
      <c r="F15" s="65">
        <f>-F14</f>
        <v>195.4</v>
      </c>
      <c r="G15" s="65"/>
      <c r="H15" s="65">
        <f>F15+D15</f>
        <v>3144.2000000000003</v>
      </c>
      <c r="I15" s="65"/>
      <c r="J15" s="65">
        <f>+J11-J14</f>
        <v>1508.2999999999997</v>
      </c>
    </row>
    <row r="16" spans="1:10">
      <c r="B16" s="142" t="s">
        <v>56</v>
      </c>
      <c r="D16" s="66">
        <f>D15/D$11</f>
        <v>0.3506468797564688</v>
      </c>
      <c r="E16" s="66"/>
      <c r="F16" s="66"/>
      <c r="G16" s="66"/>
      <c r="H16" s="66">
        <f>H15/H$11</f>
        <v>0.3738822298325723</v>
      </c>
      <c r="I16" s="67"/>
      <c r="J16" s="66">
        <f>J15/J11</f>
        <v>0.4036017232613523</v>
      </c>
    </row>
    <row r="17" spans="1:10" ht="8.25" customHeight="1">
      <c r="D17" s="64"/>
      <c r="E17" s="64"/>
      <c r="F17" s="64"/>
      <c r="G17" s="64"/>
      <c r="H17" s="64"/>
      <c r="I17" s="64"/>
      <c r="J17" s="64"/>
    </row>
    <row r="18" spans="1:10">
      <c r="B18" s="129" t="s">
        <v>4</v>
      </c>
      <c r="D18" s="64">
        <v>2168.9</v>
      </c>
      <c r="E18" s="64"/>
      <c r="F18" s="64">
        <v>-82.4</v>
      </c>
      <c r="G18" s="64"/>
      <c r="H18" s="155">
        <f>D18+F18</f>
        <v>2086.5</v>
      </c>
      <c r="I18" s="64"/>
      <c r="J18" s="155">
        <f>'P&amp;L YTD - 2009'!H18</f>
        <v>1023.9000000000001</v>
      </c>
    </row>
    <row r="19" spans="1:10">
      <c r="B19" s="142" t="s">
        <v>56</v>
      </c>
      <c r="D19" s="66">
        <f>D18/D$11</f>
        <v>0.2579076293759513</v>
      </c>
      <c r="E19" s="66"/>
      <c r="F19" s="66"/>
      <c r="G19" s="66"/>
      <c r="H19" s="66">
        <f>H18/H$11</f>
        <v>0.24810930365296802</v>
      </c>
      <c r="I19" s="68"/>
      <c r="J19" s="66">
        <f>J18/J$11</f>
        <v>0.27398249979930966</v>
      </c>
    </row>
    <row r="20" spans="1:10" ht="8.25" customHeight="1">
      <c r="D20" s="69"/>
      <c r="E20" s="69"/>
      <c r="F20" s="69"/>
      <c r="G20" s="69"/>
      <c r="H20" s="69"/>
      <c r="I20" s="64"/>
      <c r="J20" s="69"/>
    </row>
    <row r="21" spans="1:10">
      <c r="B21" s="141" t="s">
        <v>57</v>
      </c>
      <c r="D21" s="70">
        <f>D15-D18</f>
        <v>779.90000000000009</v>
      </c>
      <c r="E21" s="70"/>
      <c r="F21" s="70">
        <f>-F18+F15</f>
        <v>277.8</v>
      </c>
      <c r="G21" s="70"/>
      <c r="H21" s="70">
        <f>F21+D21</f>
        <v>1057.7</v>
      </c>
      <c r="I21" s="64"/>
      <c r="J21" s="159">
        <f>J15-J18</f>
        <v>484.39999999999964</v>
      </c>
    </row>
    <row r="22" spans="1:10">
      <c r="B22" s="142" t="s">
        <v>56</v>
      </c>
      <c r="D22" s="66">
        <f>D21/D$11</f>
        <v>9.2739250380517516E-2</v>
      </c>
      <c r="E22" s="66"/>
      <c r="F22" s="66"/>
      <c r="G22" s="66"/>
      <c r="H22" s="66">
        <f>H21/H$11</f>
        <v>0.12577292617960426</v>
      </c>
      <c r="I22" s="68"/>
      <c r="J22" s="66">
        <f>J21/J$11</f>
        <v>0.12961922346204266</v>
      </c>
    </row>
    <row r="23" spans="1:10" ht="8.25" customHeight="1">
      <c r="D23" s="129"/>
      <c r="E23" s="129"/>
      <c r="F23" s="129"/>
      <c r="G23" s="129"/>
      <c r="H23" s="129"/>
      <c r="J23" s="129"/>
    </row>
    <row r="24" spans="1:10">
      <c r="B24" s="129" t="s">
        <v>6</v>
      </c>
      <c r="D24" s="64">
        <v>199.6</v>
      </c>
      <c r="E24" s="64"/>
      <c r="F24" s="64">
        <v>-36.299999999999997</v>
      </c>
      <c r="G24" s="64"/>
      <c r="H24" s="155">
        <f>D24+F24</f>
        <v>163.30000000000001</v>
      </c>
      <c r="I24" s="64"/>
      <c r="J24" s="155">
        <f>'P&amp;L YTD - 2009'!H24</f>
        <v>80.5</v>
      </c>
    </row>
    <row r="25" spans="1:10">
      <c r="B25" s="129" t="s">
        <v>58</v>
      </c>
      <c r="D25" s="71">
        <v>242.6</v>
      </c>
      <c r="E25" s="72"/>
      <c r="F25" s="71">
        <v>-224.3</v>
      </c>
      <c r="G25" s="72"/>
      <c r="H25" s="154">
        <f>D25+F25</f>
        <v>18.299999999999983</v>
      </c>
      <c r="I25" s="64"/>
      <c r="J25" s="154">
        <f>'P&amp;L YTD - 2009'!H25</f>
        <v>40.700000000000003</v>
      </c>
    </row>
    <row r="26" spans="1:10">
      <c r="B26" s="141" t="s">
        <v>93</v>
      </c>
      <c r="D26" s="64">
        <f>D21-D24-D25</f>
        <v>337.70000000000005</v>
      </c>
      <c r="E26" s="64"/>
      <c r="F26" s="64">
        <f>F21-F24-F25</f>
        <v>538.40000000000009</v>
      </c>
      <c r="G26" s="64"/>
      <c r="H26" s="64">
        <f>H21-H24-H25</f>
        <v>876.10000000000014</v>
      </c>
      <c r="I26" s="64"/>
      <c r="J26" s="64">
        <f>J21-J24-J25</f>
        <v>363.19999999999965</v>
      </c>
    </row>
    <row r="27" spans="1:10" ht="8.25" customHeight="1">
      <c r="D27" s="64"/>
      <c r="E27" s="64"/>
      <c r="F27" s="64"/>
      <c r="G27" s="64"/>
      <c r="H27" s="64"/>
      <c r="I27" s="64"/>
      <c r="J27" s="64"/>
    </row>
    <row r="28" spans="1:10">
      <c r="B28" s="129" t="s">
        <v>5</v>
      </c>
      <c r="D28" s="64">
        <v>100.6</v>
      </c>
      <c r="E28" s="64"/>
      <c r="F28" s="71">
        <v>0</v>
      </c>
      <c r="G28" s="64"/>
      <c r="H28" s="154">
        <f>D28+F28</f>
        <v>100.6</v>
      </c>
      <c r="I28" s="64"/>
      <c r="J28" s="155">
        <f>'P&amp;L YTD - 2009'!H28</f>
        <v>60.6</v>
      </c>
    </row>
    <row r="29" spans="1:10" ht="8.25" customHeight="1">
      <c r="D29" s="73"/>
      <c r="E29" s="72"/>
      <c r="F29" s="72"/>
      <c r="G29" s="72"/>
      <c r="H29" s="72"/>
      <c r="I29" s="64"/>
      <c r="J29" s="73"/>
    </row>
    <row r="30" spans="1:10" s="138" customFormat="1" ht="14.25" customHeight="1">
      <c r="A30" s="137" t="s">
        <v>99</v>
      </c>
      <c r="B30" s="137"/>
      <c r="D30" s="72">
        <f>D26-D28</f>
        <v>237.10000000000005</v>
      </c>
      <c r="E30" s="72"/>
      <c r="F30" s="72">
        <f>F26-F28</f>
        <v>538.40000000000009</v>
      </c>
      <c r="G30" s="72"/>
      <c r="H30" s="72">
        <f>H26-H28</f>
        <v>775.50000000000011</v>
      </c>
      <c r="I30" s="74"/>
      <c r="J30" s="72">
        <f>+J26-J28</f>
        <v>302.59999999999962</v>
      </c>
    </row>
    <row r="31" spans="1:10" ht="16.5" customHeight="1">
      <c r="B31" s="129" t="s">
        <v>104</v>
      </c>
      <c r="D31" s="64">
        <v>38.9</v>
      </c>
      <c r="E31" s="64"/>
      <c r="F31" s="71">
        <f>H31-D31</f>
        <v>117.29999999999998</v>
      </c>
      <c r="G31" s="64"/>
      <c r="H31" s="154">
        <v>156.19999999999999</v>
      </c>
      <c r="I31" s="64"/>
      <c r="J31" s="155">
        <f>'P&amp;L YTD - 2009'!H31</f>
        <v>56.2</v>
      </c>
    </row>
    <row r="32" spans="1:10" s="138" customFormat="1" ht="16.5" customHeight="1">
      <c r="A32" s="137" t="s">
        <v>94</v>
      </c>
      <c r="D32" s="75">
        <f>D30-D31</f>
        <v>198.20000000000005</v>
      </c>
      <c r="E32" s="72"/>
      <c r="F32" s="75">
        <f>+F30-F31</f>
        <v>421.10000000000014</v>
      </c>
      <c r="G32" s="72"/>
      <c r="H32" s="75">
        <f>H30-H31</f>
        <v>619.30000000000018</v>
      </c>
      <c r="I32" s="63"/>
      <c r="J32" s="75">
        <f>J30-J31</f>
        <v>246.39999999999964</v>
      </c>
    </row>
    <row r="33" spans="1:47" ht="8.25" customHeight="1">
      <c r="A33" s="146"/>
      <c r="D33" s="72"/>
      <c r="E33" s="72"/>
      <c r="F33" s="72"/>
      <c r="G33" s="72"/>
      <c r="H33" s="72"/>
      <c r="I33" s="64"/>
      <c r="J33" s="72"/>
    </row>
    <row r="34" spans="1:47" s="138" customFormat="1" ht="16.5" customHeight="1">
      <c r="A34" s="137"/>
      <c r="B34" s="129" t="s">
        <v>85</v>
      </c>
      <c r="D34" s="71">
        <v>0</v>
      </c>
      <c r="E34" s="72"/>
      <c r="F34" s="71">
        <v>0</v>
      </c>
      <c r="G34" s="72"/>
      <c r="H34" s="154">
        <f>D34+F34</f>
        <v>0</v>
      </c>
      <c r="I34" s="63"/>
      <c r="J34" s="154">
        <f>'P&amp;L YTD - 2009'!H34</f>
        <v>2</v>
      </c>
    </row>
    <row r="35" spans="1:47" ht="8.25" customHeight="1">
      <c r="A35" s="146"/>
      <c r="D35" s="76"/>
      <c r="E35" s="76"/>
      <c r="F35" s="76"/>
      <c r="G35" s="76"/>
      <c r="H35" s="76"/>
      <c r="I35" s="64"/>
      <c r="J35" s="76"/>
    </row>
    <row r="36" spans="1:47">
      <c r="A36" s="137" t="s">
        <v>95</v>
      </c>
      <c r="B36" s="137"/>
      <c r="D36" s="76"/>
      <c r="E36" s="76"/>
      <c r="F36" s="76"/>
      <c r="G36" s="76"/>
      <c r="H36" s="76"/>
      <c r="I36" s="64"/>
      <c r="J36" s="76"/>
    </row>
    <row r="37" spans="1:47" ht="13.5" customHeight="1">
      <c r="A37" s="137"/>
      <c r="B37" s="137" t="s">
        <v>64</v>
      </c>
      <c r="D37" s="71">
        <f>D32-D34</f>
        <v>198.20000000000005</v>
      </c>
      <c r="E37" s="72"/>
      <c r="F37" s="71">
        <f>F32-F34</f>
        <v>421.10000000000014</v>
      </c>
      <c r="G37" s="72"/>
      <c r="H37" s="71">
        <f>D37+F37</f>
        <v>619.30000000000018</v>
      </c>
      <c r="I37" s="64"/>
      <c r="J37" s="71">
        <f>J32-J34</f>
        <v>244.39999999999964</v>
      </c>
    </row>
    <row r="38" spans="1:47" ht="13.5" customHeight="1">
      <c r="A38" s="140"/>
      <c r="D38" s="76"/>
      <c r="E38" s="76"/>
      <c r="F38" s="76"/>
      <c r="G38" s="76"/>
      <c r="H38" s="76"/>
      <c r="I38" s="64"/>
      <c r="J38" s="76"/>
    </row>
    <row r="39" spans="1:47">
      <c r="B39" s="207" t="s">
        <v>73</v>
      </c>
      <c r="C39" s="207"/>
      <c r="D39" s="77">
        <v>0</v>
      </c>
      <c r="E39" s="77"/>
      <c r="F39" s="77">
        <v>0</v>
      </c>
      <c r="G39" s="77"/>
      <c r="H39" s="77">
        <v>0</v>
      </c>
      <c r="I39" s="64"/>
      <c r="J39" s="156">
        <f>'P&amp;L YTD - 2009'!H39</f>
        <v>-5.8</v>
      </c>
    </row>
    <row r="40" spans="1:47" ht="12.75" customHeight="1">
      <c r="A40" s="78"/>
      <c r="B40" s="129" t="s">
        <v>72</v>
      </c>
      <c r="D40" s="71">
        <v>0</v>
      </c>
      <c r="E40" s="72"/>
      <c r="F40" s="71">
        <v>0</v>
      </c>
      <c r="G40" s="72"/>
      <c r="H40" s="71">
        <v>0</v>
      </c>
      <c r="I40" s="64"/>
      <c r="J40" s="154">
        <f>'P&amp;L YTD - 2009'!H40</f>
        <v>-3.3</v>
      </c>
    </row>
    <row r="41" spans="1:47" s="138" customFormat="1" ht="14.25" customHeight="1">
      <c r="A41" s="137" t="s">
        <v>117</v>
      </c>
      <c r="D41" s="79">
        <f>D39-D40</f>
        <v>0</v>
      </c>
      <c r="E41" s="74"/>
      <c r="F41" s="79">
        <f>F39-F40</f>
        <v>0</v>
      </c>
      <c r="G41" s="74"/>
      <c r="H41" s="79">
        <f>H39-H40</f>
        <v>0</v>
      </c>
      <c r="I41" s="74"/>
      <c r="J41" s="71">
        <f>J39-J40</f>
        <v>-2.5</v>
      </c>
    </row>
    <row r="42" spans="1:47" ht="8.25" customHeight="1">
      <c r="A42" s="78"/>
      <c r="B42" s="146"/>
      <c r="D42" s="64"/>
      <c r="E42" s="64"/>
      <c r="F42" s="64"/>
      <c r="G42" s="64"/>
      <c r="H42" s="64"/>
      <c r="I42" s="64"/>
      <c r="J42" s="80"/>
    </row>
    <row r="43" spans="1:47" s="138" customFormat="1" ht="16.5" customHeight="1" thickBot="1">
      <c r="A43" s="137" t="s">
        <v>96</v>
      </c>
      <c r="B43" s="147"/>
      <c r="C43" s="147"/>
      <c r="D43" s="81">
        <f>D37+D41</f>
        <v>198.20000000000005</v>
      </c>
      <c r="E43" s="82"/>
      <c r="F43" s="81">
        <f>F41+F37</f>
        <v>421.10000000000014</v>
      </c>
      <c r="G43" s="82"/>
      <c r="H43" s="81">
        <f>H37+H41</f>
        <v>619.30000000000018</v>
      </c>
      <c r="I43" s="83"/>
      <c r="J43" s="81">
        <f>J41+J37</f>
        <v>241.89999999999964</v>
      </c>
    </row>
    <row r="44" spans="1:47" s="130" customFormat="1" ht="13.5" thickTop="1">
      <c r="D44" s="64"/>
      <c r="E44" s="64"/>
      <c r="F44" s="64"/>
      <c r="G44" s="64"/>
      <c r="H44" s="64"/>
      <c r="I44" s="64"/>
      <c r="J44" s="84"/>
    </row>
    <row r="45" spans="1:47" s="130" customFormat="1" ht="6" customHeight="1">
      <c r="D45" s="64"/>
      <c r="E45" s="64"/>
      <c r="F45" s="64"/>
      <c r="G45" s="64"/>
      <c r="H45" s="64"/>
      <c r="I45" s="64"/>
      <c r="J45" s="84"/>
    </row>
    <row r="46" spans="1:47" s="138" customFormat="1" ht="12">
      <c r="A46" s="137" t="s">
        <v>69</v>
      </c>
      <c r="B46" s="137"/>
      <c r="D46" s="85"/>
      <c r="E46" s="85"/>
      <c r="F46" s="85"/>
      <c r="G46" s="85"/>
      <c r="H46" s="85"/>
      <c r="I46" s="86"/>
      <c r="J46" s="87"/>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row>
    <row r="47" spans="1:47" ht="13.5">
      <c r="A47" s="146"/>
      <c r="B47" s="148" t="s">
        <v>36</v>
      </c>
      <c r="D47" s="89">
        <v>1.34</v>
      </c>
      <c r="E47" s="89"/>
      <c r="F47" s="89">
        <f>H47-D47</f>
        <v>2.8600000000000003</v>
      </c>
      <c r="G47" s="89"/>
      <c r="H47" s="89">
        <v>4.2</v>
      </c>
      <c r="I47" s="90"/>
      <c r="J47" s="157">
        <f>'P&amp;L YTD - 2009'!H47</f>
        <v>3.06</v>
      </c>
    </row>
    <row r="48" spans="1:47" ht="13.5">
      <c r="A48" s="146"/>
      <c r="B48" s="148" t="s">
        <v>37</v>
      </c>
      <c r="D48" s="91">
        <v>0</v>
      </c>
      <c r="E48" s="92"/>
      <c r="F48" s="92">
        <v>0</v>
      </c>
      <c r="G48" s="92"/>
      <c r="H48" s="92">
        <v>0</v>
      </c>
      <c r="I48" s="90"/>
      <c r="J48" s="161">
        <f>'P&amp;L YTD - 2009'!H48</f>
        <v>-0.03</v>
      </c>
    </row>
    <row r="49" spans="1:10" ht="13.5">
      <c r="A49" s="146"/>
      <c r="B49" s="148" t="s">
        <v>97</v>
      </c>
      <c r="D49" s="93">
        <f>+D47</f>
        <v>1.34</v>
      </c>
      <c r="E49" s="94"/>
      <c r="F49" s="93">
        <f>F48+F47</f>
        <v>2.8600000000000003</v>
      </c>
      <c r="G49" s="94"/>
      <c r="H49" s="93">
        <f>H48+H47</f>
        <v>4.2</v>
      </c>
      <c r="I49" s="90"/>
      <c r="J49" s="162">
        <f>SUM(J47:J48)</f>
        <v>3.0300000000000002</v>
      </c>
    </row>
    <row r="50" spans="1:10" ht="8.25" customHeight="1">
      <c r="A50" s="140"/>
      <c r="B50" s="140"/>
      <c r="D50" s="64"/>
      <c r="E50" s="64"/>
      <c r="F50" s="64"/>
      <c r="G50" s="64"/>
      <c r="H50" s="64"/>
      <c r="I50" s="64"/>
      <c r="J50" s="64"/>
    </row>
    <row r="51" spans="1:10" s="138" customFormat="1" ht="12">
      <c r="A51" s="137" t="s">
        <v>70</v>
      </c>
      <c r="B51" s="149"/>
      <c r="D51" s="96"/>
      <c r="E51" s="96"/>
      <c r="F51" s="96"/>
      <c r="G51" s="96"/>
      <c r="H51" s="96"/>
      <c r="I51" s="97"/>
      <c r="J51" s="96"/>
    </row>
    <row r="52" spans="1:10" ht="13.5">
      <c r="A52" s="146"/>
      <c r="B52" s="148" t="s">
        <v>36</v>
      </c>
      <c r="D52" s="89">
        <v>1.32</v>
      </c>
      <c r="E52" s="89"/>
      <c r="F52" s="89">
        <f>H52-D52</f>
        <v>2.8</v>
      </c>
      <c r="G52" s="89"/>
      <c r="H52" s="89">
        <v>4.12</v>
      </c>
      <c r="I52" s="90"/>
      <c r="J52" s="157">
        <f>'P&amp;L YTD - 2009'!H52</f>
        <v>3.04</v>
      </c>
    </row>
    <row r="53" spans="1:10" s="151" customFormat="1" ht="13.5">
      <c r="A53" s="150"/>
      <c r="B53" s="148" t="s">
        <v>37</v>
      </c>
      <c r="D53" s="91">
        <v>0</v>
      </c>
      <c r="E53" s="92"/>
      <c r="F53" s="92">
        <v>0</v>
      </c>
      <c r="G53" s="92"/>
      <c r="H53" s="92">
        <v>0</v>
      </c>
      <c r="I53" s="92"/>
      <c r="J53" s="161">
        <f>'P&amp;L YTD - 2009'!H53</f>
        <v>-0.03</v>
      </c>
    </row>
    <row r="54" spans="1:10" ht="13.5">
      <c r="A54" s="146"/>
      <c r="B54" s="148" t="s">
        <v>98</v>
      </c>
      <c r="D54" s="93">
        <f>D53+D52</f>
        <v>1.32</v>
      </c>
      <c r="E54" s="94"/>
      <c r="F54" s="93">
        <f>F53+F52</f>
        <v>2.8</v>
      </c>
      <c r="G54" s="94"/>
      <c r="H54" s="95">
        <f>H53+H52</f>
        <v>4.12</v>
      </c>
      <c r="I54" s="90"/>
      <c r="J54" s="162">
        <f>SUM(J52:J53)</f>
        <v>3.0100000000000002</v>
      </c>
    </row>
    <row r="55" spans="1:10">
      <c r="A55" s="140"/>
      <c r="B55" s="140"/>
      <c r="D55" s="64"/>
      <c r="E55" s="64"/>
      <c r="F55" s="64"/>
      <c r="G55" s="64"/>
      <c r="H55" s="64"/>
      <c r="I55" s="64"/>
      <c r="J55" s="84"/>
    </row>
    <row r="56" spans="1:10" s="138" customFormat="1" ht="13.5" thickBot="1">
      <c r="A56" s="137" t="s">
        <v>9</v>
      </c>
      <c r="B56" s="152"/>
      <c r="D56" s="98">
        <v>1.34</v>
      </c>
      <c r="E56" s="99"/>
      <c r="F56" s="99"/>
      <c r="G56" s="99"/>
      <c r="H56" s="98">
        <v>1.34</v>
      </c>
      <c r="I56" s="100"/>
      <c r="J56" s="163">
        <v>1.3</v>
      </c>
    </row>
    <row r="57" spans="1:10" ht="9.75" customHeight="1" thickTop="1">
      <c r="A57" s="146"/>
      <c r="B57" s="140"/>
      <c r="D57" s="84"/>
      <c r="E57" s="84"/>
      <c r="F57" s="84"/>
      <c r="G57" s="84"/>
      <c r="H57" s="84"/>
      <c r="I57" s="64"/>
      <c r="J57" s="84"/>
    </row>
    <row r="58" spans="1:10" s="138" customFormat="1" ht="12">
      <c r="A58" s="137" t="s">
        <v>10</v>
      </c>
      <c r="B58" s="152"/>
      <c r="D58" s="88"/>
      <c r="E58" s="88"/>
      <c r="F58" s="88"/>
      <c r="G58" s="88"/>
      <c r="H58" s="88"/>
      <c r="I58" s="88"/>
      <c r="J58" s="87"/>
    </row>
    <row r="59" spans="1:10" ht="13.5" thickBot="1">
      <c r="B59" s="148" t="s">
        <v>7</v>
      </c>
      <c r="C59" s="153"/>
      <c r="D59" s="101">
        <v>147224</v>
      </c>
      <c r="E59" s="102"/>
      <c r="F59" s="101">
        <f>D59</f>
        <v>147224</v>
      </c>
      <c r="G59" s="102"/>
      <c r="H59" s="101">
        <f>F59</f>
        <v>147224</v>
      </c>
      <c r="I59" s="102"/>
      <c r="J59" s="164">
        <v>79788</v>
      </c>
    </row>
    <row r="60" spans="1:10" ht="14.25" thickTop="1" thickBot="1">
      <c r="B60" s="148" t="s">
        <v>8</v>
      </c>
      <c r="C60" s="153"/>
      <c r="D60" s="101">
        <v>150167</v>
      </c>
      <c r="E60" s="102"/>
      <c r="F60" s="101">
        <f>D60</f>
        <v>150167</v>
      </c>
      <c r="G60" s="102"/>
      <c r="H60" s="101">
        <f>F60</f>
        <v>150167</v>
      </c>
      <c r="I60" s="102"/>
      <c r="J60" s="164">
        <v>80396</v>
      </c>
    </row>
    <row r="61" spans="1:10" ht="13.5" thickTop="1">
      <c r="I61" s="130"/>
    </row>
    <row r="62" spans="1:10">
      <c r="B62" s="187"/>
      <c r="C62" s="187"/>
      <c r="D62" s="188"/>
      <c r="E62" s="188"/>
      <c r="F62" s="188"/>
      <c r="G62" s="188"/>
      <c r="H62" s="188"/>
      <c r="I62" s="187"/>
      <c r="J62" s="189"/>
    </row>
    <row r="63" spans="1:10" ht="27" customHeight="1">
      <c r="A63" s="127">
        <v>1</v>
      </c>
      <c r="B63" s="208" t="s">
        <v>134</v>
      </c>
      <c r="C63" s="208"/>
      <c r="D63" s="208"/>
      <c r="E63" s="208"/>
      <c r="F63" s="208"/>
      <c r="G63" s="208"/>
      <c r="H63" s="208"/>
      <c r="I63" s="208"/>
      <c r="J63" s="208"/>
    </row>
    <row r="64" spans="1:10">
      <c r="B64" s="186"/>
      <c r="C64" s="187"/>
      <c r="D64" s="188"/>
      <c r="E64" s="188"/>
      <c r="F64" s="188"/>
      <c r="G64" s="188"/>
      <c r="H64" s="188"/>
      <c r="I64" s="187"/>
      <c r="J64" s="189"/>
    </row>
    <row r="65" spans="1:10" ht="25.5" customHeight="1">
      <c r="A65" s="127">
        <v>2</v>
      </c>
      <c r="B65" s="206" t="s">
        <v>120</v>
      </c>
      <c r="C65" s="206"/>
      <c r="D65" s="206"/>
      <c r="E65" s="206"/>
      <c r="F65" s="206"/>
      <c r="G65" s="206"/>
      <c r="H65" s="206"/>
      <c r="I65" s="206"/>
      <c r="J65" s="206"/>
    </row>
    <row r="66" spans="1:10">
      <c r="B66" s="187"/>
      <c r="C66" s="187"/>
      <c r="D66" s="188"/>
      <c r="E66" s="188"/>
      <c r="F66" s="188"/>
      <c r="G66" s="188"/>
      <c r="H66" s="188"/>
      <c r="I66" s="187"/>
      <c r="J66" s="189"/>
    </row>
    <row r="67" spans="1:10" ht="38.25" customHeight="1">
      <c r="A67" s="127">
        <v>3</v>
      </c>
      <c r="B67" s="198" t="s">
        <v>146</v>
      </c>
      <c r="C67" s="199"/>
      <c r="D67" s="200"/>
      <c r="E67" s="200"/>
      <c r="F67" s="200"/>
      <c r="G67" s="200"/>
      <c r="H67" s="200"/>
      <c r="I67" s="199"/>
      <c r="J67" s="201"/>
    </row>
  </sheetData>
  <mergeCells count="9">
    <mergeCell ref="B67:J67"/>
    <mergeCell ref="A2:J2"/>
    <mergeCell ref="A4:J4"/>
    <mergeCell ref="A5:J5"/>
    <mergeCell ref="A6:J6"/>
    <mergeCell ref="B65:J65"/>
    <mergeCell ref="D8:J8"/>
    <mergeCell ref="B39:C39"/>
    <mergeCell ref="B63:J63"/>
  </mergeCells>
  <phoneticPr fontId="0" type="noConversion"/>
  <pageMargins left="0.75" right="0.75" top="1" bottom="1" header="0.5" footer="0.5"/>
  <pageSetup scale="74"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M66"/>
  <sheetViews>
    <sheetView tabSelected="1" zoomScaleNormal="100" zoomScaleSheetLayoutView="115" workbookViewId="0">
      <selection activeCell="C71" sqref="C71"/>
    </sheetView>
  </sheetViews>
  <sheetFormatPr defaultRowHeight="12.75"/>
  <cols>
    <col min="1" max="1" width="3.140625" customWidth="1"/>
    <col min="2" max="2" width="21.5703125" customWidth="1"/>
    <col min="3" max="3" width="17.28515625" customWidth="1"/>
    <col min="4" max="4" width="18.28515625" customWidth="1"/>
    <col min="5" max="5" width="6.140625" customWidth="1"/>
    <col min="6" max="6" width="16.5703125" customWidth="1"/>
  </cols>
  <sheetData>
    <row r="1" spans="1:13">
      <c r="A1" s="209"/>
      <c r="B1" s="209"/>
      <c r="C1" s="209"/>
      <c r="D1" s="209"/>
      <c r="E1" s="209"/>
      <c r="F1" s="209"/>
    </row>
    <row r="2" spans="1:13">
      <c r="A2" s="214" t="s">
        <v>83</v>
      </c>
      <c r="B2" s="215"/>
      <c r="C2" s="215"/>
      <c r="D2" s="215"/>
      <c r="E2" s="215"/>
      <c r="F2" s="215"/>
    </row>
    <row r="3" spans="1:13">
      <c r="A3" s="7"/>
      <c r="B3" s="7"/>
      <c r="C3" s="7"/>
      <c r="D3" s="7"/>
      <c r="E3" s="7"/>
      <c r="F3" s="7"/>
    </row>
    <row r="4" spans="1:13" ht="15.75">
      <c r="A4" s="210" t="s">
        <v>67</v>
      </c>
      <c r="B4" s="210"/>
      <c r="C4" s="210"/>
      <c r="D4" s="210"/>
      <c r="E4" s="210"/>
      <c r="F4" s="210"/>
    </row>
    <row r="5" spans="1:13" ht="15.75">
      <c r="A5" s="211" t="s">
        <v>11</v>
      </c>
      <c r="B5" s="212"/>
      <c r="C5" s="212"/>
      <c r="D5" s="212"/>
      <c r="E5" s="212"/>
      <c r="F5" s="212"/>
    </row>
    <row r="6" spans="1:13">
      <c r="A6" s="213" t="s">
        <v>109</v>
      </c>
      <c r="B6" s="213"/>
      <c r="C6" s="213"/>
      <c r="D6" s="213"/>
      <c r="E6" s="213"/>
      <c r="F6" s="213"/>
      <c r="G6" s="47"/>
      <c r="H6" s="47"/>
      <c r="I6" s="47"/>
      <c r="J6" s="47"/>
      <c r="K6" s="47"/>
      <c r="L6" s="47"/>
      <c r="M6" s="47"/>
    </row>
    <row r="7" spans="1:13">
      <c r="A7" s="7"/>
      <c r="B7" s="7"/>
      <c r="C7" s="7"/>
      <c r="D7" s="7"/>
      <c r="E7" s="7"/>
      <c r="F7" s="7"/>
    </row>
    <row r="8" spans="1:13">
      <c r="A8" s="7"/>
      <c r="B8" s="7"/>
      <c r="C8" s="7"/>
      <c r="D8" s="172" t="s">
        <v>110</v>
      </c>
      <c r="E8" s="7"/>
      <c r="F8" s="7"/>
    </row>
    <row r="9" spans="1:13">
      <c r="A9" s="7"/>
      <c r="B9" s="7"/>
      <c r="C9" s="7"/>
      <c r="D9" s="57" t="s">
        <v>106</v>
      </c>
      <c r="E9" s="5"/>
      <c r="F9" s="57" t="s">
        <v>65</v>
      </c>
    </row>
    <row r="10" spans="1:13">
      <c r="A10" s="7"/>
      <c r="B10" s="7"/>
      <c r="C10" s="7"/>
      <c r="D10" s="39" t="s">
        <v>107</v>
      </c>
      <c r="E10" s="5"/>
      <c r="F10" s="39" t="s">
        <v>66</v>
      </c>
    </row>
    <row r="11" spans="1:13">
      <c r="A11" s="7"/>
      <c r="B11" s="7"/>
      <c r="C11" s="7"/>
      <c r="D11" s="10"/>
      <c r="E11" s="7"/>
      <c r="F11" s="10"/>
    </row>
    <row r="12" spans="1:13" ht="13.5">
      <c r="A12" s="6" t="s">
        <v>13</v>
      </c>
      <c r="B12" s="7"/>
      <c r="C12" s="7"/>
      <c r="D12" s="7" t="s">
        <v>14</v>
      </c>
      <c r="E12" s="7"/>
      <c r="F12" s="7" t="s">
        <v>14</v>
      </c>
    </row>
    <row r="13" spans="1:13">
      <c r="A13" s="7"/>
      <c r="B13" s="7" t="s">
        <v>15</v>
      </c>
      <c r="C13" s="7"/>
      <c r="D13" s="30">
        <v>1745.4</v>
      </c>
      <c r="E13" s="31"/>
      <c r="F13" s="30">
        <v>400.7</v>
      </c>
    </row>
    <row r="14" spans="1:13">
      <c r="A14" s="7"/>
      <c r="B14" s="166" t="s">
        <v>111</v>
      </c>
      <c r="C14" s="7"/>
      <c r="D14" s="11">
        <v>1417.1</v>
      </c>
      <c r="E14" s="31"/>
      <c r="F14" s="11">
        <v>532</v>
      </c>
    </row>
    <row r="15" spans="1:13">
      <c r="A15" s="7"/>
      <c r="B15" s="166" t="s">
        <v>112</v>
      </c>
      <c r="C15" s="7"/>
      <c r="D15" s="11">
        <v>1272</v>
      </c>
      <c r="E15" s="31"/>
      <c r="F15" s="11">
        <v>366.2</v>
      </c>
    </row>
    <row r="16" spans="1:13">
      <c r="A16" s="7"/>
      <c r="B16" s="7" t="s">
        <v>16</v>
      </c>
      <c r="C16" s="7"/>
      <c r="D16" s="11">
        <v>266</v>
      </c>
      <c r="E16" s="31"/>
      <c r="F16" s="11">
        <v>113</v>
      </c>
    </row>
    <row r="17" spans="1:6">
      <c r="A17" s="7"/>
      <c r="B17" s="8" t="s">
        <v>17</v>
      </c>
      <c r="C17" s="7"/>
      <c r="D17" s="32">
        <f>SUM(D12:D16)</f>
        <v>4700.5</v>
      </c>
      <c r="E17" s="31"/>
      <c r="F17" s="32">
        <f>SUM(F12:F16)</f>
        <v>1411.9</v>
      </c>
    </row>
    <row r="18" spans="1:6">
      <c r="A18" s="7"/>
      <c r="B18" s="7" t="s">
        <v>59</v>
      </c>
      <c r="C18" s="7"/>
      <c r="D18" s="11">
        <v>1166.5</v>
      </c>
      <c r="E18" s="31"/>
      <c r="F18" s="11">
        <v>575.9</v>
      </c>
    </row>
    <row r="19" spans="1:6">
      <c r="A19" s="7"/>
      <c r="B19" s="7" t="s">
        <v>60</v>
      </c>
      <c r="C19" s="7"/>
      <c r="D19" s="11">
        <v>8814.1</v>
      </c>
      <c r="E19" s="31"/>
      <c r="F19" s="11">
        <v>2594.8000000000002</v>
      </c>
    </row>
    <row r="20" spans="1:6">
      <c r="A20" s="7"/>
      <c r="B20" s="7" t="s">
        <v>35</v>
      </c>
      <c r="C20" s="7"/>
      <c r="D20" s="11">
        <v>359.4</v>
      </c>
      <c r="E20" s="31"/>
      <c r="F20" s="11">
        <v>186.5</v>
      </c>
    </row>
    <row r="21" spans="1:6" ht="13.5" thickBot="1">
      <c r="A21" s="7"/>
      <c r="B21" s="8" t="s">
        <v>41</v>
      </c>
      <c r="C21" s="7"/>
      <c r="D21" s="33">
        <f>SUM(D17:D20)</f>
        <v>15040.5</v>
      </c>
      <c r="E21" s="31"/>
      <c r="F21" s="33">
        <f>SUM(F17:F20)</f>
        <v>4769.1000000000004</v>
      </c>
    </row>
    <row r="22" spans="1:6" ht="13.5" thickTop="1">
      <c r="A22" s="7"/>
      <c r="B22" s="7"/>
      <c r="C22" s="7"/>
      <c r="D22" s="31"/>
      <c r="E22" s="31"/>
      <c r="F22" s="31"/>
    </row>
    <row r="23" spans="1:6">
      <c r="A23" s="7"/>
      <c r="B23" s="7"/>
      <c r="C23" s="7"/>
      <c r="D23" s="31"/>
      <c r="E23" s="31"/>
      <c r="F23" s="31"/>
    </row>
    <row r="24" spans="1:6" ht="13.5">
      <c r="A24" s="6" t="s">
        <v>18</v>
      </c>
      <c r="B24" s="7"/>
      <c r="C24" s="7"/>
      <c r="D24" s="31"/>
      <c r="E24" s="31"/>
      <c r="F24" s="31"/>
    </row>
    <row r="25" spans="1:6">
      <c r="A25" s="7"/>
      <c r="B25" s="7" t="s">
        <v>19</v>
      </c>
      <c r="C25" s="7"/>
      <c r="D25" s="30">
        <v>417.7</v>
      </c>
      <c r="E25" s="31"/>
      <c r="F25" s="30">
        <v>298.39999999999998</v>
      </c>
    </row>
    <row r="26" spans="1:6">
      <c r="A26" s="7"/>
      <c r="B26" s="7" t="s">
        <v>20</v>
      </c>
      <c r="C26" s="7"/>
      <c r="D26" s="34">
        <v>998.6</v>
      </c>
      <c r="E26" s="31"/>
      <c r="F26" s="34">
        <v>410.1</v>
      </c>
    </row>
    <row r="27" spans="1:6">
      <c r="A27" s="7"/>
      <c r="B27" s="7" t="s">
        <v>21</v>
      </c>
      <c r="C27" s="7"/>
      <c r="D27" s="11">
        <v>1211.5</v>
      </c>
      <c r="E27" s="31"/>
      <c r="F27" s="11">
        <v>483.5</v>
      </c>
    </row>
    <row r="28" spans="1:6">
      <c r="A28" s="7"/>
      <c r="B28" s="8" t="s">
        <v>22</v>
      </c>
      <c r="C28" s="7"/>
      <c r="D28" s="32">
        <f>SUM(D25:D27)</f>
        <v>2627.8</v>
      </c>
      <c r="E28" s="31"/>
      <c r="F28" s="32">
        <f>SUM(F25:F27)</f>
        <v>1192</v>
      </c>
    </row>
    <row r="29" spans="1:6">
      <c r="A29" s="7"/>
      <c r="B29" s="7" t="s">
        <v>23</v>
      </c>
      <c r="C29" s="7"/>
      <c r="D29" s="11">
        <v>3018.1</v>
      </c>
      <c r="E29" s="31"/>
      <c r="F29" s="11">
        <v>1084.7</v>
      </c>
    </row>
    <row r="30" spans="1:6">
      <c r="A30" s="7"/>
      <c r="B30" s="7" t="s">
        <v>24</v>
      </c>
      <c r="C30" s="7"/>
      <c r="D30" s="11">
        <v>2324.9</v>
      </c>
      <c r="E30" s="31"/>
      <c r="F30" s="11">
        <v>480.9</v>
      </c>
    </row>
    <row r="31" spans="1:6">
      <c r="A31" s="7"/>
      <c r="B31" s="7" t="s">
        <v>86</v>
      </c>
      <c r="C31" s="7"/>
      <c r="D31" s="11">
        <v>7017</v>
      </c>
      <c r="E31" s="31"/>
      <c r="F31" s="11">
        <v>1986.1</v>
      </c>
    </row>
    <row r="32" spans="1:6">
      <c r="A32" s="7"/>
      <c r="B32" s="166" t="s">
        <v>103</v>
      </c>
      <c r="C32" s="7"/>
      <c r="D32" s="11">
        <v>52.7</v>
      </c>
      <c r="E32" s="31"/>
      <c r="F32" s="11">
        <v>25.4</v>
      </c>
    </row>
    <row r="33" spans="1:6" ht="13.5" thickBot="1">
      <c r="A33" s="7"/>
      <c r="B33" s="8" t="s">
        <v>42</v>
      </c>
      <c r="C33" s="7"/>
      <c r="D33" s="35">
        <f>SUM(D28:D32)</f>
        <v>15040.5</v>
      </c>
      <c r="E33" s="31"/>
      <c r="F33" s="35">
        <f>SUM(F28:F32)</f>
        <v>4769.0999999999995</v>
      </c>
    </row>
    <row r="34" spans="1:6" ht="13.5" thickTop="1">
      <c r="A34" s="7"/>
      <c r="B34" s="7"/>
      <c r="C34" s="7"/>
      <c r="D34" s="12"/>
      <c r="E34" s="7"/>
      <c r="F34" s="13"/>
    </row>
    <row r="35" spans="1:6">
      <c r="A35" s="14"/>
      <c r="B35" s="14"/>
      <c r="C35" s="14"/>
      <c r="D35" s="14"/>
      <c r="E35" s="14"/>
      <c r="F35" s="14"/>
    </row>
    <row r="36" spans="1:6">
      <c r="B36" s="48"/>
      <c r="C36" s="1"/>
    </row>
    <row r="62" spans="2:10">
      <c r="B62" s="190"/>
      <c r="C62" s="190"/>
      <c r="D62" s="190"/>
      <c r="E62" s="190"/>
      <c r="F62" s="190"/>
      <c r="G62" s="190"/>
      <c r="H62" s="190"/>
      <c r="I62" s="190"/>
      <c r="J62" s="190"/>
    </row>
    <row r="63" spans="2:10">
      <c r="B63" s="190"/>
      <c r="C63" s="190"/>
      <c r="D63" s="190"/>
      <c r="E63" s="190"/>
      <c r="F63" s="190"/>
      <c r="G63" s="190"/>
      <c r="H63" s="190"/>
      <c r="I63" s="190"/>
      <c r="J63" s="190"/>
    </row>
    <row r="64" spans="2:10">
      <c r="B64" s="190"/>
      <c r="C64" s="190"/>
      <c r="D64" s="190"/>
      <c r="E64" s="190"/>
      <c r="F64" s="190"/>
      <c r="G64" s="190"/>
      <c r="H64" s="190"/>
      <c r="I64" s="190"/>
      <c r="J64" s="190"/>
    </row>
    <row r="65" spans="2:10">
      <c r="B65" s="190"/>
      <c r="C65" s="190"/>
      <c r="D65" s="190"/>
      <c r="E65" s="190"/>
      <c r="F65" s="190"/>
      <c r="G65" s="190"/>
      <c r="H65" s="190"/>
      <c r="I65" s="190"/>
      <c r="J65" s="190"/>
    </row>
    <row r="66" spans="2:10">
      <c r="B66" s="190"/>
      <c r="C66" s="190"/>
      <c r="D66" s="190"/>
      <c r="E66" s="190"/>
      <c r="F66" s="190"/>
      <c r="G66" s="190"/>
      <c r="H66" s="190"/>
      <c r="I66" s="190"/>
      <c r="J66" s="190"/>
    </row>
  </sheetData>
  <mergeCells count="5">
    <mergeCell ref="A1:F1"/>
    <mergeCell ref="A4:F4"/>
    <mergeCell ref="A5:F5"/>
    <mergeCell ref="A6:F6"/>
    <mergeCell ref="A2:F2"/>
  </mergeCells>
  <phoneticPr fontId="8"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Q133"/>
  <sheetViews>
    <sheetView tabSelected="1" topLeftCell="A22" zoomScale="115" zoomScaleNormal="100" zoomScaleSheetLayoutView="85" workbookViewId="0">
      <selection activeCell="C71" sqref="C71"/>
    </sheetView>
  </sheetViews>
  <sheetFormatPr defaultColWidth="7.85546875" defaultRowHeight="12.75"/>
  <cols>
    <col min="1" max="1" width="3.28515625" style="2" customWidth="1"/>
    <col min="2" max="2" width="2.42578125" style="2" customWidth="1"/>
    <col min="3" max="3" width="3" style="2" customWidth="1"/>
    <col min="4" max="4" width="39.85546875" style="2" customWidth="1"/>
    <col min="5" max="5" width="8.5703125" style="2" customWidth="1"/>
    <col min="6" max="6" width="1.5703125" style="2" customWidth="1"/>
    <col min="7" max="7" width="10.42578125" style="2" customWidth="1"/>
    <col min="8" max="8" width="2.5703125" style="3" customWidth="1"/>
    <col min="9" max="9" width="11.140625" style="2" customWidth="1"/>
    <col min="10" max="10" width="2.85546875" style="2" customWidth="1"/>
    <col min="11" max="11" width="10.28515625" style="2" customWidth="1"/>
    <col min="12" max="12" width="2.7109375" style="2" customWidth="1"/>
    <col min="13" max="13" width="10.140625" style="2" customWidth="1"/>
    <col min="14" max="16384" width="7.85546875" style="2"/>
  </cols>
  <sheetData>
    <row r="1" spans="1:17">
      <c r="A1" s="222" t="s">
        <v>84</v>
      </c>
      <c r="B1" s="222"/>
      <c r="C1" s="222"/>
      <c r="D1" s="222"/>
      <c r="E1" s="222"/>
      <c r="F1" s="222"/>
      <c r="G1" s="222"/>
      <c r="H1" s="222"/>
      <c r="I1" s="222"/>
      <c r="J1" s="222"/>
      <c r="K1" s="222"/>
      <c r="L1" s="222"/>
      <c r="M1" s="222"/>
    </row>
    <row r="2" spans="1:17">
      <c r="B2" s="223" t="s">
        <v>14</v>
      </c>
      <c r="C2" s="224"/>
      <c r="D2" s="224"/>
      <c r="E2" s="224"/>
      <c r="F2" s="224"/>
      <c r="G2" s="224"/>
      <c r="H2" s="224"/>
      <c r="I2" s="224"/>
      <c r="J2" s="224"/>
      <c r="K2" s="224"/>
      <c r="L2" s="224"/>
      <c r="M2" s="224"/>
    </row>
    <row r="3" spans="1:17">
      <c r="B3" s="49"/>
      <c r="C3" s="49"/>
      <c r="D3" s="49"/>
      <c r="E3" s="49"/>
      <c r="F3" s="49"/>
      <c r="G3" s="49"/>
      <c r="H3" s="49"/>
      <c r="I3" s="49"/>
      <c r="J3" s="49"/>
      <c r="K3" s="53"/>
      <c r="L3" s="53"/>
      <c r="M3" s="49"/>
    </row>
    <row r="4" spans="1:17" s="50" customFormat="1" ht="15.75">
      <c r="B4" s="225" t="s">
        <v>68</v>
      </c>
      <c r="C4" s="225"/>
      <c r="D4" s="225"/>
      <c r="E4" s="225"/>
      <c r="F4" s="225"/>
      <c r="G4" s="225"/>
      <c r="H4" s="225"/>
      <c r="I4" s="225"/>
      <c r="J4" s="225"/>
      <c r="K4" s="225"/>
      <c r="L4" s="225"/>
      <c r="M4" s="225"/>
    </row>
    <row r="5" spans="1:17" s="50" customFormat="1" ht="15.75">
      <c r="B5" s="225" t="s">
        <v>25</v>
      </c>
      <c r="C5" s="225"/>
      <c r="D5" s="225"/>
      <c r="E5" s="225"/>
      <c r="F5" s="225"/>
      <c r="G5" s="225"/>
      <c r="H5" s="225"/>
      <c r="I5" s="225"/>
      <c r="J5" s="225"/>
      <c r="K5" s="225"/>
      <c r="L5" s="225"/>
      <c r="M5" s="225"/>
    </row>
    <row r="6" spans="1:17">
      <c r="B6" s="213" t="s">
        <v>26</v>
      </c>
      <c r="C6" s="213"/>
      <c r="D6" s="213"/>
      <c r="E6" s="213"/>
      <c r="F6" s="213"/>
      <c r="G6" s="213"/>
      <c r="H6" s="213"/>
      <c r="I6" s="213"/>
      <c r="J6" s="213"/>
      <c r="K6" s="213"/>
      <c r="L6" s="213"/>
      <c r="M6" s="213"/>
    </row>
    <row r="7" spans="1:17">
      <c r="B7" s="15"/>
      <c r="C7" s="15"/>
      <c r="D7" s="15"/>
      <c r="E7" s="15"/>
      <c r="F7" s="15"/>
      <c r="G7" s="15"/>
      <c r="H7" s="15"/>
      <c r="I7" s="15"/>
      <c r="J7" s="15"/>
      <c r="K7" s="51"/>
      <c r="L7" s="51"/>
      <c r="M7" s="15"/>
    </row>
    <row r="8" spans="1:17">
      <c r="G8" s="226" t="s">
        <v>105</v>
      </c>
      <c r="H8" s="226"/>
      <c r="I8" s="226"/>
      <c r="J8" s="226"/>
      <c r="K8" s="226"/>
      <c r="L8" s="226"/>
      <c r="M8" s="226"/>
    </row>
    <row r="9" spans="1:17" ht="9.75" customHeight="1">
      <c r="B9" s="16"/>
      <c r="C9" s="16"/>
      <c r="D9" s="16"/>
      <c r="E9" s="16"/>
      <c r="F9" s="16"/>
      <c r="H9" s="2"/>
      <c r="I9" s="217" t="s">
        <v>135</v>
      </c>
      <c r="K9" s="3"/>
      <c r="L9" s="3"/>
    </row>
    <row r="10" spans="1:17" ht="12.75" customHeight="1">
      <c r="B10" s="16"/>
      <c r="C10" s="16"/>
      <c r="D10" s="16"/>
      <c r="E10" s="16"/>
      <c r="F10" s="16"/>
      <c r="G10" s="103"/>
      <c r="H10" s="2"/>
      <c r="I10" s="218"/>
      <c r="K10" s="103"/>
      <c r="L10" s="53"/>
      <c r="M10" s="53"/>
    </row>
    <row r="11" spans="1:17" ht="28.5">
      <c r="B11" s="16"/>
      <c r="C11" s="16"/>
      <c r="D11" s="16"/>
      <c r="E11" s="16"/>
      <c r="F11" s="16"/>
      <c r="G11" s="18" t="s">
        <v>76</v>
      </c>
      <c r="H11" s="103"/>
      <c r="I11" s="219"/>
      <c r="J11" s="103"/>
      <c r="K11" s="184" t="s">
        <v>81</v>
      </c>
      <c r="L11" s="54"/>
      <c r="M11" s="184" t="s">
        <v>136</v>
      </c>
    </row>
    <row r="12" spans="1:17" ht="13.5">
      <c r="B12" s="19" t="s">
        <v>27</v>
      </c>
      <c r="C12" s="20"/>
      <c r="D12" s="16"/>
      <c r="E12" s="16"/>
      <c r="F12" s="16"/>
      <c r="G12" s="16"/>
      <c r="H12" s="16"/>
      <c r="I12" s="16"/>
      <c r="J12" s="16"/>
      <c r="K12" s="49"/>
      <c r="L12" s="49"/>
      <c r="M12" s="16"/>
    </row>
    <row r="13" spans="1:17">
      <c r="B13" s="20"/>
      <c r="C13" s="105" t="s">
        <v>88</v>
      </c>
      <c r="D13" s="16"/>
      <c r="E13" s="16"/>
      <c r="F13" s="106"/>
      <c r="G13" s="107">
        <v>137.80000000000001</v>
      </c>
      <c r="H13" s="107"/>
      <c r="I13" s="107">
        <v>40.700000000000003</v>
      </c>
      <c r="J13" s="107"/>
      <c r="K13" s="107">
        <f>G13+I13</f>
        <v>178.5</v>
      </c>
      <c r="L13" s="108"/>
      <c r="M13" s="107">
        <f>56.7+17.6</f>
        <v>74.300000000000011</v>
      </c>
      <c r="N13" s="118"/>
      <c r="O13" s="3"/>
      <c r="P13" s="169"/>
      <c r="Q13" s="3"/>
    </row>
    <row r="14" spans="1:17">
      <c r="B14" s="20"/>
      <c r="C14" s="105" t="s">
        <v>28</v>
      </c>
      <c r="D14" s="16"/>
      <c r="E14" s="16"/>
      <c r="F14" s="17" t="s">
        <v>29</v>
      </c>
      <c r="G14" s="109">
        <v>109.9</v>
      </c>
      <c r="H14" s="109"/>
      <c r="I14" s="109">
        <v>-13.9</v>
      </c>
      <c r="J14" s="109"/>
      <c r="K14" s="109">
        <f>G14+I14</f>
        <v>96</v>
      </c>
      <c r="L14" s="110"/>
      <c r="M14" s="109">
        <v>51.3</v>
      </c>
      <c r="N14" s="110"/>
      <c r="O14" s="3"/>
      <c r="P14" s="169"/>
      <c r="Q14" s="3"/>
    </row>
    <row r="15" spans="1:17">
      <c r="B15" s="16"/>
      <c r="C15" s="17" t="s">
        <v>46</v>
      </c>
      <c r="D15" s="16"/>
      <c r="E15" s="16"/>
      <c r="F15" s="17" t="s">
        <v>29</v>
      </c>
      <c r="G15" s="110">
        <v>318.3</v>
      </c>
      <c r="H15" s="110"/>
      <c r="I15" s="110">
        <v>0</v>
      </c>
      <c r="J15" s="110"/>
      <c r="K15" s="109">
        <f>G15+I15</f>
        <v>318.3</v>
      </c>
      <c r="L15" s="110"/>
      <c r="M15" s="110">
        <v>209.2</v>
      </c>
      <c r="N15" s="110"/>
      <c r="O15" s="3"/>
      <c r="P15" s="169"/>
      <c r="Q15" s="3"/>
    </row>
    <row r="16" spans="1:17">
      <c r="B16" s="16"/>
      <c r="C16" s="17" t="s">
        <v>44</v>
      </c>
      <c r="D16" s="16"/>
      <c r="E16" s="16"/>
      <c r="F16" s="17" t="s">
        <v>29</v>
      </c>
      <c r="G16" s="111">
        <v>-214.1</v>
      </c>
      <c r="H16" s="110"/>
      <c r="I16" s="111">
        <v>154.9</v>
      </c>
      <c r="J16" s="110"/>
      <c r="K16" s="111">
        <f>G16+I16</f>
        <v>-59.199999999999989</v>
      </c>
      <c r="L16" s="110"/>
      <c r="M16" s="111">
        <f>-25.8-17.6</f>
        <v>-43.400000000000006</v>
      </c>
      <c r="N16" s="110"/>
      <c r="O16" s="3"/>
      <c r="P16" s="169"/>
      <c r="Q16" s="3"/>
    </row>
    <row r="17" spans="2:17">
      <c r="B17" s="16"/>
      <c r="C17" s="112" t="s">
        <v>89</v>
      </c>
      <c r="D17" s="16"/>
      <c r="E17" s="16"/>
      <c r="F17" s="17"/>
      <c r="G17" s="109">
        <f>SUM(G13:G16)</f>
        <v>351.9</v>
      </c>
      <c r="H17" s="109"/>
      <c r="I17" s="109">
        <f>SUM(I13:I16)</f>
        <v>181.70000000000002</v>
      </c>
      <c r="J17" s="109"/>
      <c r="K17" s="109">
        <f>SUM(K13:K16)</f>
        <v>533.59999999999991</v>
      </c>
      <c r="L17" s="110"/>
      <c r="M17" s="109">
        <f>SUM(M13:M16)</f>
        <v>291.39999999999998</v>
      </c>
      <c r="N17" s="110"/>
      <c r="O17" s="110"/>
      <c r="P17" s="169"/>
      <c r="Q17" s="3"/>
    </row>
    <row r="18" spans="2:17">
      <c r="B18" s="16"/>
      <c r="C18" s="16"/>
      <c r="D18" s="16"/>
      <c r="E18" s="16"/>
      <c r="F18" s="16"/>
      <c r="G18" s="113"/>
      <c r="H18" s="113"/>
      <c r="I18" s="113"/>
      <c r="J18" s="113"/>
      <c r="K18" s="165"/>
      <c r="L18" s="110"/>
      <c r="M18" s="113"/>
      <c r="N18" s="3"/>
      <c r="O18" s="3"/>
      <c r="P18" s="3"/>
      <c r="Q18" s="3"/>
    </row>
    <row r="19" spans="2:17" ht="13.5">
      <c r="B19" s="19" t="s">
        <v>30</v>
      </c>
      <c r="C19" s="20"/>
      <c r="D19" s="16"/>
      <c r="E19" s="16"/>
      <c r="F19" s="17" t="s">
        <v>29</v>
      </c>
      <c r="G19" s="109"/>
      <c r="H19" s="109"/>
      <c r="I19" s="109"/>
      <c r="J19" s="109"/>
      <c r="K19" s="109"/>
      <c r="L19" s="110"/>
      <c r="M19" s="109"/>
      <c r="N19" s="3"/>
      <c r="O19" s="3"/>
      <c r="P19" s="3"/>
      <c r="Q19" s="3"/>
    </row>
    <row r="20" spans="2:17">
      <c r="B20" s="16"/>
      <c r="C20" s="105" t="s">
        <v>31</v>
      </c>
      <c r="D20" s="16"/>
      <c r="E20" s="16"/>
      <c r="F20" s="17" t="s">
        <v>29</v>
      </c>
      <c r="G20" s="109">
        <v>-82.4</v>
      </c>
      <c r="H20" s="109"/>
      <c r="I20" s="109">
        <v>0</v>
      </c>
      <c r="J20" s="109"/>
      <c r="K20" s="109">
        <f>G20+I20</f>
        <v>-82.4</v>
      </c>
      <c r="L20" s="110"/>
      <c r="M20" s="109">
        <v>-28.2</v>
      </c>
      <c r="N20" s="3"/>
      <c r="O20" s="3"/>
      <c r="P20" s="169"/>
      <c r="Q20" s="3"/>
    </row>
    <row r="21" spans="2:17">
      <c r="B21" s="16"/>
      <c r="C21" s="17" t="s">
        <v>40</v>
      </c>
      <c r="D21" s="16"/>
      <c r="E21" s="16"/>
      <c r="F21" s="16"/>
      <c r="G21" s="109">
        <v>-60.6</v>
      </c>
      <c r="H21" s="109"/>
      <c r="I21" s="109">
        <v>0</v>
      </c>
      <c r="J21" s="109"/>
      <c r="K21" s="109">
        <f t="shared" ref="K21:K26" si="0">G21+I21</f>
        <v>-60.6</v>
      </c>
      <c r="L21" s="3"/>
      <c r="M21" s="109">
        <v>-1.7</v>
      </c>
      <c r="N21" s="3"/>
      <c r="O21" s="3"/>
      <c r="P21" s="169"/>
      <c r="Q21" s="3"/>
    </row>
    <row r="22" spans="2:17">
      <c r="B22" s="16"/>
      <c r="C22" s="17" t="s">
        <v>101</v>
      </c>
      <c r="D22" s="16"/>
      <c r="E22" s="16"/>
      <c r="F22" s="16"/>
      <c r="G22" s="109">
        <v>613.5</v>
      </c>
      <c r="H22" s="109"/>
      <c r="I22" s="109">
        <v>0</v>
      </c>
      <c r="J22" s="109"/>
      <c r="K22" s="109">
        <f t="shared" si="0"/>
        <v>613.5</v>
      </c>
      <c r="L22" s="3"/>
      <c r="M22" s="109">
        <v>0</v>
      </c>
      <c r="N22" s="3"/>
      <c r="O22" s="3"/>
      <c r="P22" s="169"/>
      <c r="Q22" s="169"/>
    </row>
    <row r="23" spans="2:17">
      <c r="B23" s="16"/>
      <c r="C23" s="17" t="s">
        <v>113</v>
      </c>
      <c r="D23" s="16"/>
      <c r="E23" s="16"/>
      <c r="F23" s="16"/>
      <c r="G23" s="109">
        <v>-313.3</v>
      </c>
      <c r="H23" s="109"/>
      <c r="I23" s="109">
        <v>0</v>
      </c>
      <c r="J23" s="109"/>
      <c r="K23" s="109">
        <f t="shared" si="0"/>
        <v>-313.3</v>
      </c>
      <c r="L23" s="3"/>
      <c r="M23" s="109">
        <v>-1.3</v>
      </c>
      <c r="N23" s="3"/>
      <c r="O23" s="3"/>
      <c r="P23" s="169"/>
      <c r="Q23" s="169"/>
    </row>
    <row r="24" spans="2:17">
      <c r="B24" s="16"/>
      <c r="C24" s="17" t="s">
        <v>114</v>
      </c>
      <c r="D24" s="16"/>
      <c r="E24" s="16"/>
      <c r="F24" s="16"/>
      <c r="G24" s="109">
        <v>-303.8</v>
      </c>
      <c r="H24" s="109"/>
      <c r="I24" s="109">
        <v>0</v>
      </c>
      <c r="J24" s="109"/>
      <c r="K24" s="109">
        <f t="shared" si="0"/>
        <v>-303.8</v>
      </c>
      <c r="L24" s="3"/>
      <c r="M24" s="109">
        <v>-62.2</v>
      </c>
      <c r="N24" s="3"/>
      <c r="O24" s="3"/>
      <c r="P24" s="169"/>
      <c r="Q24" s="169"/>
    </row>
    <row r="25" spans="2:17">
      <c r="B25" s="16"/>
      <c r="C25" s="17" t="s">
        <v>38</v>
      </c>
      <c r="D25" s="16"/>
      <c r="E25" s="16"/>
      <c r="F25" s="16"/>
      <c r="G25" s="109">
        <v>-56.4</v>
      </c>
      <c r="H25" s="109"/>
      <c r="I25" s="109">
        <v>0</v>
      </c>
      <c r="J25" s="109"/>
      <c r="K25" s="109">
        <f t="shared" si="0"/>
        <v>-56.4</v>
      </c>
      <c r="L25" s="110"/>
      <c r="M25" s="109">
        <v>-26.7</v>
      </c>
      <c r="N25" s="3"/>
      <c r="O25" s="3"/>
      <c r="P25" s="169"/>
      <c r="Q25" s="3"/>
    </row>
    <row r="26" spans="2:17">
      <c r="B26" s="16"/>
      <c r="C26" s="17" t="s">
        <v>39</v>
      </c>
      <c r="D26" s="16"/>
      <c r="E26" s="16"/>
      <c r="F26" s="16"/>
      <c r="G26" s="111">
        <v>-39.4</v>
      </c>
      <c r="H26" s="110"/>
      <c r="I26" s="111">
        <v>0</v>
      </c>
      <c r="J26" s="110"/>
      <c r="K26" s="111">
        <f t="shared" si="0"/>
        <v>-39.4</v>
      </c>
      <c r="L26" s="110"/>
      <c r="M26" s="111">
        <v>22</v>
      </c>
      <c r="N26" s="3"/>
      <c r="O26" s="176"/>
      <c r="P26" s="169"/>
      <c r="Q26" s="169"/>
    </row>
    <row r="27" spans="2:17">
      <c r="B27" s="16"/>
      <c r="C27" s="112" t="s">
        <v>102</v>
      </c>
      <c r="D27" s="16"/>
      <c r="E27" s="16"/>
      <c r="F27" s="16"/>
      <c r="G27" s="109">
        <f>SUM(G20:G26)</f>
        <v>-242.40000000000003</v>
      </c>
      <c r="H27" s="109"/>
      <c r="I27" s="109">
        <f>SUM(I20:I26)</f>
        <v>0</v>
      </c>
      <c r="J27" s="109"/>
      <c r="K27" s="109">
        <f>SUM(K20:K26)</f>
        <v>-242.40000000000003</v>
      </c>
      <c r="L27" s="110"/>
      <c r="M27" s="109">
        <f>SUM(M20:M26)</f>
        <v>-98.100000000000009</v>
      </c>
      <c r="N27" s="110"/>
      <c r="O27" s="110"/>
      <c r="P27" s="169"/>
      <c r="Q27" s="3"/>
    </row>
    <row r="28" spans="2:17">
      <c r="B28" s="16"/>
      <c r="C28" s="17"/>
      <c r="D28" s="16"/>
      <c r="E28" s="16"/>
      <c r="F28" s="16"/>
      <c r="G28" s="109"/>
      <c r="H28" s="109"/>
      <c r="I28" s="109"/>
      <c r="J28" s="109"/>
      <c r="K28" s="109"/>
      <c r="L28" s="110"/>
      <c r="M28" s="109"/>
      <c r="N28" s="3"/>
      <c r="O28" s="176"/>
      <c r="P28" s="3"/>
      <c r="Q28" s="3"/>
    </row>
    <row r="29" spans="2:17">
      <c r="B29" s="112" t="s">
        <v>90</v>
      </c>
      <c r="C29" s="16"/>
      <c r="D29" s="16"/>
      <c r="E29" s="16"/>
      <c r="F29" s="16"/>
      <c r="G29" s="109">
        <f>G27+G17</f>
        <v>109.49999999999994</v>
      </c>
      <c r="H29" s="109"/>
      <c r="I29" s="109">
        <f>I27+I17</f>
        <v>181.70000000000002</v>
      </c>
      <c r="J29" s="109"/>
      <c r="K29" s="109">
        <f>K27+K17</f>
        <v>291.19999999999987</v>
      </c>
      <c r="L29" s="110"/>
      <c r="M29" s="109">
        <f>+M27+M17</f>
        <v>193.29999999999995</v>
      </c>
      <c r="N29" s="110"/>
      <c r="O29" s="110"/>
      <c r="P29" s="110"/>
      <c r="Q29" s="3"/>
    </row>
    <row r="30" spans="2:17">
      <c r="B30" s="105"/>
      <c r="C30" s="16"/>
      <c r="D30" s="16"/>
      <c r="E30" s="16"/>
      <c r="F30" s="17" t="s">
        <v>29</v>
      </c>
      <c r="G30" s="114"/>
      <c r="H30" s="114"/>
      <c r="I30" s="114"/>
      <c r="J30" s="114"/>
      <c r="K30" s="109"/>
      <c r="L30" s="110"/>
      <c r="M30" s="114"/>
      <c r="N30" s="3"/>
      <c r="O30" s="3"/>
      <c r="P30" s="3"/>
      <c r="Q30" s="3"/>
    </row>
    <row r="31" spans="2:17">
      <c r="B31" s="112" t="s">
        <v>32</v>
      </c>
      <c r="C31" s="16"/>
      <c r="D31" s="16"/>
      <c r="E31" s="16"/>
      <c r="F31" s="16"/>
      <c r="G31" s="111">
        <v>1635.9</v>
      </c>
      <c r="H31" s="110"/>
      <c r="I31" s="111">
        <v>0</v>
      </c>
      <c r="J31" s="110"/>
      <c r="K31" s="111">
        <f>G31+I31</f>
        <v>1635.9</v>
      </c>
      <c r="L31" s="110"/>
      <c r="M31" s="111">
        <v>207.4</v>
      </c>
      <c r="N31" s="110"/>
      <c r="O31" s="3"/>
      <c r="P31" s="110"/>
      <c r="Q31" s="3"/>
    </row>
    <row r="32" spans="2:17">
      <c r="C32" s="105"/>
      <c r="D32" s="16"/>
      <c r="E32" s="16"/>
      <c r="F32" s="17" t="s">
        <v>29</v>
      </c>
      <c r="G32" s="115"/>
      <c r="H32" s="115"/>
      <c r="I32" s="115"/>
      <c r="J32" s="115"/>
      <c r="K32" s="115"/>
      <c r="L32" s="116"/>
      <c r="M32" s="115"/>
      <c r="N32" s="3"/>
      <c r="O32" s="3"/>
      <c r="P32" s="3"/>
      <c r="Q32" s="3"/>
    </row>
    <row r="33" spans="1:17" ht="13.5" thickBot="1">
      <c r="B33" s="112" t="s">
        <v>33</v>
      </c>
      <c r="C33" s="16"/>
      <c r="D33" s="16"/>
      <c r="E33" s="16"/>
      <c r="F33" s="16"/>
      <c r="G33" s="117">
        <f>G31+G29</f>
        <v>1745.4</v>
      </c>
      <c r="H33" s="118"/>
      <c r="I33" s="117">
        <f>I31+I29</f>
        <v>181.70000000000002</v>
      </c>
      <c r="J33" s="118"/>
      <c r="K33" s="117">
        <f>G33+I33</f>
        <v>1927.1000000000001</v>
      </c>
      <c r="L33" s="118"/>
      <c r="M33" s="117">
        <f>+M29+M31</f>
        <v>400.69999999999993</v>
      </c>
      <c r="N33" s="118"/>
      <c r="O33" s="118"/>
      <c r="P33" s="118"/>
      <c r="Q33" s="3"/>
    </row>
    <row r="34" spans="1:17" ht="13.5" thickTop="1">
      <c r="B34" s="112"/>
      <c r="C34" s="16"/>
      <c r="D34" s="16"/>
      <c r="E34" s="16"/>
      <c r="F34" s="16"/>
      <c r="G34" s="118"/>
      <c r="H34" s="118"/>
      <c r="I34" s="118"/>
      <c r="J34" s="118"/>
      <c r="K34" s="118"/>
      <c r="L34" s="118"/>
      <c r="M34" s="118"/>
      <c r="N34" s="3"/>
      <c r="O34" s="3"/>
      <c r="P34" s="3"/>
      <c r="Q34" s="3"/>
    </row>
    <row r="35" spans="1:17">
      <c r="B35" s="112"/>
      <c r="C35" s="16"/>
      <c r="D35" s="16"/>
      <c r="E35" s="16"/>
      <c r="F35" s="16"/>
      <c r="G35" s="118"/>
      <c r="H35" s="118"/>
      <c r="I35" s="118"/>
      <c r="J35" s="118"/>
      <c r="K35" s="118"/>
      <c r="L35" s="118"/>
      <c r="M35" s="118"/>
      <c r="N35" s="3"/>
      <c r="O35" s="3"/>
      <c r="P35" s="3"/>
      <c r="Q35" s="3"/>
    </row>
    <row r="36" spans="1:17" ht="15.75">
      <c r="B36" s="119" t="s">
        <v>77</v>
      </c>
      <c r="C36" s="16"/>
      <c r="D36" s="16"/>
      <c r="E36" s="16"/>
      <c r="F36" s="16"/>
      <c r="G36" s="120"/>
      <c r="H36" s="120"/>
      <c r="I36" s="120"/>
      <c r="J36" s="120"/>
      <c r="K36" s="116"/>
      <c r="L36" s="116"/>
      <c r="M36" s="121"/>
      <c r="N36" s="3"/>
      <c r="O36" s="3"/>
      <c r="P36" s="3"/>
      <c r="Q36" s="3"/>
    </row>
    <row r="37" spans="1:17">
      <c r="B37" s="2" t="s">
        <v>91</v>
      </c>
      <c r="C37" s="20"/>
      <c r="D37" s="20"/>
      <c r="E37" s="20"/>
      <c r="F37" s="20"/>
      <c r="G37" s="122">
        <f>G17</f>
        <v>351.9</v>
      </c>
      <c r="H37" s="122"/>
      <c r="I37" s="122"/>
      <c r="J37" s="122"/>
      <c r="K37" s="122">
        <f>K17</f>
        <v>533.59999999999991</v>
      </c>
      <c r="L37" s="116"/>
      <c r="M37" s="122">
        <f>+M17</f>
        <v>291.39999999999998</v>
      </c>
    </row>
    <row r="38" spans="1:17">
      <c r="B38" s="16" t="s">
        <v>45</v>
      </c>
      <c r="C38" s="16"/>
      <c r="D38" s="16"/>
      <c r="E38" s="16"/>
      <c r="F38" s="16"/>
      <c r="G38" s="123">
        <f>G20</f>
        <v>-82.4</v>
      </c>
      <c r="H38" s="124"/>
      <c r="I38" s="124"/>
      <c r="J38" s="124"/>
      <c r="K38" s="123">
        <f>K20</f>
        <v>-82.4</v>
      </c>
      <c r="L38" s="124"/>
      <c r="M38" s="123">
        <f>+M20</f>
        <v>-28.2</v>
      </c>
    </row>
    <row r="39" spans="1:17" ht="13.5" thickBot="1">
      <c r="B39" s="16" t="s">
        <v>92</v>
      </c>
      <c r="C39" s="20"/>
      <c r="D39" s="20"/>
      <c r="E39" s="20"/>
      <c r="F39" s="20"/>
      <c r="G39" s="125">
        <f>G37+G38</f>
        <v>269.5</v>
      </c>
      <c r="H39" s="126"/>
      <c r="I39" s="126"/>
      <c r="J39" s="126"/>
      <c r="K39" s="125">
        <f>K37+K38</f>
        <v>451.19999999999993</v>
      </c>
      <c r="L39" s="116"/>
      <c r="M39" s="125">
        <f>+M37+M38</f>
        <v>263.2</v>
      </c>
    </row>
    <row r="40" spans="1:17" ht="13.5" thickTop="1">
      <c r="B40" s="16"/>
      <c r="C40" s="20"/>
      <c r="D40" s="20"/>
      <c r="E40" s="20"/>
      <c r="F40" s="20"/>
      <c r="G40" s="115"/>
      <c r="H40" s="115"/>
      <c r="I40" s="115"/>
      <c r="J40" s="115"/>
      <c r="K40" s="116"/>
      <c r="L40" s="116"/>
      <c r="M40" s="115"/>
    </row>
    <row r="41" spans="1:17" ht="24" customHeight="1">
      <c r="B41" s="16"/>
      <c r="C41" s="20"/>
      <c r="D41" s="20"/>
      <c r="E41" s="20"/>
      <c r="F41" s="20"/>
      <c r="G41" s="115"/>
      <c r="H41" s="115"/>
      <c r="I41" s="115"/>
      <c r="J41" s="115"/>
      <c r="K41" s="116"/>
      <c r="L41" s="116"/>
      <c r="M41" s="115"/>
    </row>
    <row r="42" spans="1:17" ht="42" customHeight="1">
      <c r="A42" s="127">
        <v>1</v>
      </c>
      <c r="B42" s="216" t="s">
        <v>137</v>
      </c>
      <c r="C42" s="216"/>
      <c r="D42" s="216"/>
      <c r="E42" s="216"/>
      <c r="F42" s="216"/>
      <c r="G42" s="216"/>
      <c r="H42" s="216"/>
      <c r="I42" s="216"/>
      <c r="J42" s="216"/>
      <c r="K42" s="216"/>
      <c r="L42" s="216"/>
      <c r="M42" s="216"/>
    </row>
    <row r="43" spans="1:17" ht="9.75" customHeight="1">
      <c r="A43" s="127"/>
      <c r="B43" s="183"/>
      <c r="C43" s="183"/>
      <c r="D43" s="183"/>
      <c r="E43" s="183"/>
      <c r="F43" s="183"/>
      <c r="G43" s="183"/>
      <c r="H43" s="183"/>
      <c r="I43" s="183"/>
      <c r="J43" s="183"/>
      <c r="K43" s="183"/>
      <c r="L43" s="183"/>
      <c r="M43" s="183"/>
    </row>
    <row r="44" spans="1:17" ht="81.75" customHeight="1">
      <c r="A44" s="177" t="s">
        <v>78</v>
      </c>
      <c r="B44" s="221" t="s">
        <v>100</v>
      </c>
      <c r="C44" s="221"/>
      <c r="D44" s="221"/>
      <c r="E44" s="221"/>
      <c r="F44" s="221"/>
      <c r="G44" s="221"/>
      <c r="H44" s="221"/>
      <c r="I44" s="221"/>
      <c r="J44" s="221"/>
      <c r="K44" s="221"/>
      <c r="L44" s="221"/>
      <c r="M44" s="221"/>
    </row>
    <row r="45" spans="1:17" ht="9.75" customHeight="1">
      <c r="B45" s="192"/>
      <c r="C45" s="192"/>
      <c r="D45" s="192"/>
      <c r="E45" s="192"/>
      <c r="F45" s="192"/>
      <c r="G45" s="192"/>
      <c r="H45" s="192"/>
      <c r="I45" s="192"/>
      <c r="J45" s="192"/>
      <c r="K45" s="193"/>
      <c r="L45" s="193"/>
      <c r="M45" s="192"/>
    </row>
    <row r="46" spans="1:17" ht="25.5" customHeight="1">
      <c r="A46" s="127">
        <v>4</v>
      </c>
      <c r="B46" s="220" t="s">
        <v>141</v>
      </c>
      <c r="C46" s="204"/>
      <c r="D46" s="204"/>
      <c r="E46" s="204"/>
      <c r="F46" s="204"/>
      <c r="G46" s="204"/>
      <c r="H46" s="204"/>
      <c r="I46" s="204"/>
      <c r="J46" s="204"/>
      <c r="K46" s="204"/>
      <c r="L46" s="204"/>
      <c r="M46" s="204"/>
    </row>
    <row r="47" spans="1:17" ht="9.75" customHeight="1">
      <c r="H47" s="2"/>
      <c r="K47" s="3"/>
      <c r="L47" s="3"/>
    </row>
    <row r="48" spans="1:17" ht="20.25" customHeight="1">
      <c r="B48" s="221" t="s">
        <v>61</v>
      </c>
      <c r="C48" s="221"/>
      <c r="D48" s="221"/>
      <c r="E48" s="221"/>
      <c r="F48" s="221"/>
      <c r="G48" s="221"/>
      <c r="H48" s="221"/>
      <c r="I48" s="221"/>
      <c r="J48" s="221"/>
      <c r="K48" s="221"/>
      <c r="L48" s="221"/>
      <c r="M48" s="221"/>
    </row>
    <row r="49" spans="2:10" ht="6" customHeight="1">
      <c r="B49" s="104"/>
      <c r="C49" s="104"/>
      <c r="D49" s="104"/>
      <c r="E49" s="104"/>
      <c r="F49" s="104"/>
      <c r="G49" s="104"/>
      <c r="H49" s="104"/>
      <c r="I49" s="104"/>
    </row>
    <row r="50" spans="2:10">
      <c r="B50" s="104"/>
      <c r="C50" s="104"/>
      <c r="D50" s="104"/>
      <c r="E50" s="104"/>
      <c r="F50" s="104"/>
      <c r="G50" s="104"/>
      <c r="H50" s="104"/>
      <c r="I50" s="104"/>
    </row>
    <row r="51" spans="2:10">
      <c r="B51" s="104"/>
      <c r="C51" s="104"/>
      <c r="D51" s="104"/>
      <c r="E51" s="104"/>
      <c r="F51" s="104"/>
      <c r="G51" s="104"/>
      <c r="H51" s="104"/>
      <c r="I51" s="104"/>
    </row>
    <row r="52" spans="2:10">
      <c r="B52" s="104"/>
      <c r="C52" s="104"/>
      <c r="D52" s="104"/>
      <c r="E52" s="104"/>
      <c r="F52" s="104"/>
      <c r="G52" s="104"/>
      <c r="H52" s="104"/>
      <c r="I52" s="104"/>
    </row>
    <row r="53" spans="2:10">
      <c r="B53" s="104"/>
      <c r="C53" s="104"/>
      <c r="D53" s="104"/>
      <c r="E53" s="104"/>
      <c r="F53" s="104"/>
      <c r="G53" s="104"/>
      <c r="H53" s="104"/>
      <c r="I53" s="104"/>
    </row>
    <row r="54" spans="2:10">
      <c r="B54" s="104"/>
      <c r="C54" s="104"/>
      <c r="D54" s="104"/>
      <c r="E54" s="104"/>
      <c r="F54" s="104"/>
      <c r="G54" s="104"/>
      <c r="H54" s="104"/>
      <c r="I54" s="104"/>
    </row>
    <row r="55" spans="2:10">
      <c r="B55" s="104"/>
      <c r="C55" s="104"/>
      <c r="D55" s="104"/>
      <c r="E55" s="104"/>
      <c r="F55" s="104"/>
      <c r="G55" s="104"/>
      <c r="H55" s="104"/>
      <c r="I55" s="104"/>
    </row>
    <row r="56" spans="2:10">
      <c r="B56" s="104"/>
      <c r="C56" s="104"/>
      <c r="D56" s="104"/>
      <c r="E56" s="104"/>
      <c r="F56" s="104"/>
      <c r="G56" s="104"/>
      <c r="H56" s="104"/>
      <c r="I56" s="104"/>
    </row>
    <row r="57" spans="2:10">
      <c r="B57" s="104"/>
      <c r="C57" s="104"/>
      <c r="D57" s="104"/>
      <c r="E57" s="104"/>
      <c r="F57" s="104"/>
      <c r="G57" s="104"/>
      <c r="H57" s="104"/>
      <c r="I57" s="104"/>
    </row>
    <row r="58" spans="2:10">
      <c r="B58" s="104"/>
      <c r="C58" s="104"/>
      <c r="D58" s="104"/>
      <c r="E58" s="104"/>
      <c r="F58" s="104"/>
      <c r="G58" s="104"/>
      <c r="H58" s="104"/>
      <c r="I58" s="104"/>
    </row>
    <row r="59" spans="2:10">
      <c r="B59" s="104"/>
      <c r="C59" s="104"/>
      <c r="D59" s="104"/>
      <c r="E59" s="104"/>
      <c r="F59" s="104"/>
      <c r="G59" s="104"/>
      <c r="H59" s="104"/>
      <c r="I59" s="104"/>
    </row>
    <row r="60" spans="2:10">
      <c r="B60" s="104"/>
      <c r="C60" s="104"/>
      <c r="D60" s="104"/>
      <c r="E60" s="104"/>
      <c r="F60" s="104"/>
      <c r="G60" s="104"/>
      <c r="H60" s="104"/>
      <c r="I60" s="104"/>
    </row>
    <row r="61" spans="2:10">
      <c r="B61" s="104"/>
      <c r="C61" s="104"/>
      <c r="D61" s="104"/>
      <c r="E61" s="104"/>
      <c r="F61" s="104"/>
      <c r="G61" s="104"/>
      <c r="H61" s="104"/>
      <c r="I61" s="104"/>
    </row>
    <row r="62" spans="2:10">
      <c r="B62" s="191"/>
      <c r="C62" s="191"/>
      <c r="D62" s="191"/>
      <c r="E62" s="191"/>
      <c r="F62" s="191"/>
      <c r="G62" s="191"/>
      <c r="H62" s="191"/>
      <c r="I62" s="191"/>
      <c r="J62" s="192"/>
    </row>
    <row r="63" spans="2:10">
      <c r="B63" s="191"/>
      <c r="C63" s="191"/>
      <c r="D63" s="191"/>
      <c r="E63" s="191"/>
      <c r="F63" s="191"/>
      <c r="G63" s="191"/>
      <c r="H63" s="191"/>
      <c r="I63" s="191"/>
      <c r="J63" s="192"/>
    </row>
    <row r="64" spans="2:10">
      <c r="B64" s="191"/>
      <c r="C64" s="191"/>
      <c r="D64" s="191"/>
      <c r="E64" s="191"/>
      <c r="F64" s="191"/>
      <c r="G64" s="191"/>
      <c r="H64" s="191"/>
      <c r="I64" s="191"/>
      <c r="J64" s="192"/>
    </row>
    <row r="65" spans="2:10">
      <c r="B65" s="191"/>
      <c r="C65" s="191"/>
      <c r="D65" s="191"/>
      <c r="E65" s="191"/>
      <c r="F65" s="191"/>
      <c r="G65" s="191"/>
      <c r="H65" s="191"/>
      <c r="I65" s="191"/>
      <c r="J65" s="192"/>
    </row>
    <row r="66" spans="2:10">
      <c r="B66" s="191"/>
      <c r="C66" s="191"/>
      <c r="D66" s="191"/>
      <c r="E66" s="191"/>
      <c r="F66" s="191"/>
      <c r="G66" s="191"/>
      <c r="H66" s="191"/>
      <c r="I66" s="191"/>
      <c r="J66" s="192"/>
    </row>
    <row r="67" spans="2:10">
      <c r="B67" s="104"/>
      <c r="C67" s="104"/>
      <c r="D67" s="104"/>
      <c r="E67" s="104"/>
      <c r="F67" s="104"/>
      <c r="G67" s="104"/>
      <c r="H67" s="104"/>
      <c r="I67" s="104"/>
    </row>
    <row r="68" spans="2:10">
      <c r="B68" s="104"/>
      <c r="C68" s="104"/>
      <c r="D68" s="104"/>
      <c r="E68" s="104"/>
      <c r="F68" s="104"/>
      <c r="G68" s="104"/>
      <c r="H68" s="104"/>
      <c r="I68" s="104"/>
    </row>
    <row r="131" spans="6:9">
      <c r="F131" s="2" t="s">
        <v>62</v>
      </c>
      <c r="I131" s="2">
        <v>0.3</v>
      </c>
    </row>
    <row r="132" spans="6:9">
      <c r="F132" s="2" t="s">
        <v>63</v>
      </c>
      <c r="I132" s="2">
        <v>0.4</v>
      </c>
    </row>
    <row r="133" spans="6:9">
      <c r="I133" s="2">
        <f>49.9-36.8-4.2+3.4-2.2-0.7</f>
        <v>9.4000000000000021</v>
      </c>
    </row>
  </sheetData>
  <mergeCells count="11">
    <mergeCell ref="G8:M8"/>
    <mergeCell ref="A1:M1"/>
    <mergeCell ref="B2:M2"/>
    <mergeCell ref="B4:M4"/>
    <mergeCell ref="B5:M5"/>
    <mergeCell ref="B6:M6"/>
    <mergeCell ref="B42:M42"/>
    <mergeCell ref="I9:I11"/>
    <mergeCell ref="B46:M46"/>
    <mergeCell ref="B44:M44"/>
    <mergeCell ref="B48:M48"/>
  </mergeCells>
  <phoneticPr fontId="8" type="noConversion"/>
  <pageMargins left="0.75" right="0.75" top="1" bottom="1" header="0.5" footer="0.5"/>
  <pageSetup scale="83"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O134"/>
  <sheetViews>
    <sheetView tabSelected="1" topLeftCell="A16" zoomScale="115" zoomScaleNormal="100" zoomScaleSheetLayoutView="85" workbookViewId="0">
      <selection activeCell="C71" sqref="C71"/>
    </sheetView>
  </sheetViews>
  <sheetFormatPr defaultColWidth="7.85546875" defaultRowHeight="12.75"/>
  <cols>
    <col min="1" max="1" width="3" style="2" customWidth="1"/>
    <col min="2" max="2" width="2.42578125" style="2" customWidth="1"/>
    <col min="3" max="3" width="3" style="2" customWidth="1"/>
    <col min="4" max="4" width="12.5703125" style="2" customWidth="1"/>
    <col min="5" max="5" width="36.28515625" style="2" customWidth="1"/>
    <col min="6" max="6" width="1.5703125" style="2" customWidth="1"/>
    <col min="7" max="7" width="10.42578125" style="2" customWidth="1"/>
    <col min="8" max="8" width="2.5703125" style="3" customWidth="1"/>
    <col min="9" max="9" width="11.140625" style="2" customWidth="1"/>
    <col min="10" max="10" width="2.85546875" style="2" customWidth="1"/>
    <col min="11" max="11" width="10.28515625" style="2" customWidth="1"/>
    <col min="12" max="12" width="2.7109375" style="2" customWidth="1"/>
    <col min="13" max="13" width="10.7109375" style="2" customWidth="1"/>
    <col min="14" max="16384" width="7.85546875" style="2"/>
  </cols>
  <sheetData>
    <row r="1" spans="1:13">
      <c r="A1" s="222" t="s">
        <v>126</v>
      </c>
      <c r="B1" s="222"/>
      <c r="C1" s="222"/>
      <c r="D1" s="222"/>
      <c r="E1" s="222"/>
      <c r="F1" s="222"/>
      <c r="G1" s="222"/>
      <c r="H1" s="222"/>
      <c r="I1" s="222"/>
      <c r="J1" s="222"/>
      <c r="K1" s="222"/>
      <c r="L1" s="222"/>
      <c r="M1" s="222"/>
    </row>
    <row r="2" spans="1:13">
      <c r="B2" s="223" t="s">
        <v>14</v>
      </c>
      <c r="C2" s="224"/>
      <c r="D2" s="224"/>
      <c r="E2" s="224"/>
      <c r="F2" s="224"/>
      <c r="G2" s="224"/>
      <c r="H2" s="224"/>
      <c r="I2" s="224"/>
      <c r="J2" s="224"/>
      <c r="K2" s="224"/>
      <c r="L2" s="224"/>
      <c r="M2" s="224"/>
    </row>
    <row r="3" spans="1:13">
      <c r="B3" s="49"/>
      <c r="C3" s="49"/>
      <c r="D3" s="49"/>
      <c r="E3" s="49"/>
      <c r="F3" s="49"/>
      <c r="G3" s="49"/>
      <c r="H3" s="49"/>
      <c r="I3" s="49"/>
      <c r="J3" s="49"/>
      <c r="K3" s="53"/>
      <c r="L3" s="53"/>
      <c r="M3" s="49"/>
    </row>
    <row r="4" spans="1:13" s="50" customFormat="1" ht="15.75">
      <c r="B4" s="225" t="s">
        <v>68</v>
      </c>
      <c r="C4" s="225"/>
      <c r="D4" s="225"/>
      <c r="E4" s="225"/>
      <c r="F4" s="225"/>
      <c r="G4" s="225"/>
      <c r="H4" s="225"/>
      <c r="I4" s="225"/>
      <c r="J4" s="225"/>
      <c r="K4" s="225"/>
      <c r="L4" s="225"/>
      <c r="M4" s="225"/>
    </row>
    <row r="5" spans="1:13" s="50" customFormat="1" ht="15.75">
      <c r="B5" s="225" t="s">
        <v>25</v>
      </c>
      <c r="C5" s="225"/>
      <c r="D5" s="225"/>
      <c r="E5" s="225"/>
      <c r="F5" s="225"/>
      <c r="G5" s="225"/>
      <c r="H5" s="225"/>
      <c r="I5" s="225"/>
      <c r="J5" s="225"/>
      <c r="K5" s="225"/>
      <c r="L5" s="225"/>
      <c r="M5" s="225"/>
    </row>
    <row r="6" spans="1:13">
      <c r="B6" s="213" t="s">
        <v>26</v>
      </c>
      <c r="C6" s="213"/>
      <c r="D6" s="213"/>
      <c r="E6" s="213"/>
      <c r="F6" s="213"/>
      <c r="G6" s="213"/>
      <c r="H6" s="213"/>
      <c r="I6" s="213"/>
      <c r="J6" s="213"/>
      <c r="K6" s="213"/>
      <c r="L6" s="213"/>
      <c r="M6" s="213"/>
    </row>
    <row r="7" spans="1:13">
      <c r="B7" s="15"/>
      <c r="C7" s="15"/>
      <c r="D7" s="15"/>
      <c r="E7" s="15"/>
      <c r="F7" s="15"/>
      <c r="G7" s="15"/>
      <c r="H7" s="15"/>
      <c r="I7" s="15"/>
      <c r="J7" s="15"/>
      <c r="K7" s="51"/>
      <c r="L7" s="51"/>
      <c r="M7" s="15"/>
    </row>
    <row r="8" spans="1:13">
      <c r="G8" s="203" t="s">
        <v>87</v>
      </c>
      <c r="H8" s="203"/>
      <c r="I8" s="203"/>
      <c r="J8" s="203"/>
      <c r="K8" s="203"/>
      <c r="L8" s="203"/>
      <c r="M8" s="203"/>
    </row>
    <row r="9" spans="1:13" ht="12.75" customHeight="1">
      <c r="B9" s="16"/>
      <c r="C9" s="16"/>
      <c r="D9" s="16"/>
      <c r="E9" s="16"/>
      <c r="F9" s="16"/>
      <c r="H9" s="2"/>
      <c r="I9" s="217" t="s">
        <v>135</v>
      </c>
      <c r="K9" s="3"/>
      <c r="L9" s="3"/>
    </row>
    <row r="10" spans="1:13">
      <c r="B10" s="16"/>
      <c r="C10" s="16"/>
      <c r="D10" s="16"/>
      <c r="E10" s="16"/>
      <c r="F10" s="16"/>
      <c r="G10" s="103"/>
      <c r="H10" s="2"/>
      <c r="I10" s="218"/>
      <c r="K10" s="103"/>
      <c r="L10" s="53"/>
      <c r="M10" s="53"/>
    </row>
    <row r="11" spans="1:13" ht="28.5" customHeight="1">
      <c r="B11" s="16"/>
      <c r="C11" s="16"/>
      <c r="D11" s="16"/>
      <c r="E11" s="16"/>
      <c r="F11" s="16"/>
      <c r="G11" s="18" t="s">
        <v>76</v>
      </c>
      <c r="H11" s="103"/>
      <c r="I11" s="219"/>
      <c r="J11" s="103"/>
      <c r="K11" s="184" t="s">
        <v>81</v>
      </c>
      <c r="L11" s="54"/>
      <c r="M11" s="184" t="s">
        <v>136</v>
      </c>
    </row>
    <row r="12" spans="1:13" ht="13.5">
      <c r="B12" s="19" t="s">
        <v>27</v>
      </c>
      <c r="C12" s="20"/>
      <c r="D12" s="16"/>
      <c r="E12" s="16"/>
      <c r="F12" s="16"/>
      <c r="G12" s="16"/>
      <c r="H12" s="16"/>
      <c r="I12" s="16"/>
      <c r="J12" s="16"/>
      <c r="K12" s="49"/>
      <c r="L12" s="49"/>
      <c r="M12" s="16"/>
    </row>
    <row r="13" spans="1:13">
      <c r="B13" s="20"/>
      <c r="C13" s="105" t="s">
        <v>88</v>
      </c>
      <c r="D13" s="16"/>
      <c r="E13" s="16"/>
      <c r="F13" s="106"/>
      <c r="G13" s="107">
        <v>198.2</v>
      </c>
      <c r="H13" s="107"/>
      <c r="I13" s="107">
        <v>421.1</v>
      </c>
      <c r="J13" s="107"/>
      <c r="K13" s="107">
        <f>G13+I13</f>
        <v>619.29999999999995</v>
      </c>
      <c r="L13" s="108"/>
      <c r="M13" s="107">
        <f>224.3+17.6</f>
        <v>241.9</v>
      </c>
    </row>
    <row r="14" spans="1:13">
      <c r="B14" s="20"/>
      <c r="C14" s="105" t="s">
        <v>28</v>
      </c>
      <c r="D14" s="16"/>
      <c r="E14" s="16"/>
      <c r="F14" s="17" t="s">
        <v>29</v>
      </c>
      <c r="G14" s="109">
        <v>348.7</v>
      </c>
      <c r="H14" s="109"/>
      <c r="I14" s="109">
        <v>-13.9</v>
      </c>
      <c r="J14" s="109"/>
      <c r="K14" s="109">
        <f>G14+I14</f>
        <v>334.8</v>
      </c>
      <c r="L14" s="110"/>
      <c r="M14" s="109">
        <v>200.1</v>
      </c>
    </row>
    <row r="15" spans="1:13">
      <c r="B15" s="16"/>
      <c r="C15" s="17" t="s">
        <v>46</v>
      </c>
      <c r="D15" s="16"/>
      <c r="E15" s="16"/>
      <c r="F15" s="17" t="s">
        <v>29</v>
      </c>
      <c r="G15" s="110">
        <v>135.1</v>
      </c>
      <c r="H15" s="110"/>
      <c r="I15" s="110">
        <v>0</v>
      </c>
      <c r="J15" s="110"/>
      <c r="K15" s="109">
        <f>G15+I15</f>
        <v>135.1</v>
      </c>
      <c r="L15" s="110"/>
      <c r="M15" s="110">
        <v>226</v>
      </c>
    </row>
    <row r="16" spans="1:13">
      <c r="B16" s="16"/>
      <c r="C16" s="17" t="s">
        <v>44</v>
      </c>
      <c r="D16" s="16"/>
      <c r="E16" s="16"/>
      <c r="F16" s="17" t="s">
        <v>29</v>
      </c>
      <c r="G16" s="111">
        <v>57.3</v>
      </c>
      <c r="H16" s="110"/>
      <c r="I16" s="111">
        <v>-25.6</v>
      </c>
      <c r="J16" s="110"/>
      <c r="K16" s="111">
        <f>G16+I16</f>
        <v>31.699999999999996</v>
      </c>
      <c r="L16" s="110"/>
      <c r="M16" s="111">
        <f>-111-17.6</f>
        <v>-128.6</v>
      </c>
    </row>
    <row r="17" spans="2:15">
      <c r="B17" s="16"/>
      <c r="C17" s="112" t="s">
        <v>89</v>
      </c>
      <c r="D17" s="16"/>
      <c r="E17" s="16"/>
      <c r="F17" s="17"/>
      <c r="G17" s="109">
        <f>SUM(G13:G16)</f>
        <v>739.3</v>
      </c>
      <c r="H17" s="109"/>
      <c r="I17" s="109">
        <f>SUM(I13:I16)</f>
        <v>381.6</v>
      </c>
      <c r="J17" s="109"/>
      <c r="K17" s="109">
        <f>SUM(K13:K16)</f>
        <v>1120.8999999999999</v>
      </c>
      <c r="L17" s="110"/>
      <c r="M17" s="109">
        <f>SUM(M13:M16)</f>
        <v>539.4</v>
      </c>
    </row>
    <row r="18" spans="2:15">
      <c r="B18" s="16"/>
      <c r="C18" s="16"/>
      <c r="D18" s="16"/>
      <c r="E18" s="16"/>
      <c r="F18" s="16"/>
      <c r="G18" s="113"/>
      <c r="H18" s="113"/>
      <c r="I18" s="113"/>
      <c r="J18" s="113"/>
      <c r="K18" s="113"/>
      <c r="L18" s="110"/>
      <c r="M18" s="113"/>
    </row>
    <row r="19" spans="2:15" ht="13.5">
      <c r="B19" s="19" t="s">
        <v>30</v>
      </c>
      <c r="C19" s="20"/>
      <c r="D19" s="16"/>
      <c r="E19" s="16"/>
      <c r="F19" s="17" t="s">
        <v>29</v>
      </c>
      <c r="G19" s="109"/>
      <c r="H19" s="109"/>
      <c r="I19" s="109"/>
      <c r="J19" s="109"/>
      <c r="K19" s="109"/>
      <c r="L19" s="110"/>
      <c r="M19" s="109"/>
    </row>
    <row r="20" spans="2:15">
      <c r="B20" s="16"/>
      <c r="C20" s="105" t="s">
        <v>31</v>
      </c>
      <c r="D20" s="16"/>
      <c r="E20" s="16"/>
      <c r="F20" s="17" t="s">
        <v>29</v>
      </c>
      <c r="G20" s="109">
        <v>-185.5</v>
      </c>
      <c r="H20" s="109"/>
      <c r="I20" s="109">
        <v>0</v>
      </c>
      <c r="J20" s="109"/>
      <c r="K20" s="109">
        <f>G20+I20</f>
        <v>-185.5</v>
      </c>
      <c r="L20" s="110"/>
      <c r="M20" s="109">
        <v>-93.4</v>
      </c>
    </row>
    <row r="21" spans="2:15">
      <c r="B21" s="16"/>
      <c r="C21" s="17" t="s">
        <v>40</v>
      </c>
      <c r="D21" s="16"/>
      <c r="E21" s="16"/>
      <c r="F21" s="16"/>
      <c r="G21" s="109">
        <v>-539.29999999999995</v>
      </c>
      <c r="H21" s="109"/>
      <c r="I21" s="109">
        <v>0</v>
      </c>
      <c r="J21" s="109"/>
      <c r="K21" s="109">
        <f t="shared" ref="K21:K27" si="0">G21+I21</f>
        <v>-539.29999999999995</v>
      </c>
      <c r="L21" s="3"/>
      <c r="M21" s="109">
        <v>-21.8</v>
      </c>
    </row>
    <row r="22" spans="2:15">
      <c r="B22" s="16"/>
      <c r="C22" s="17" t="s">
        <v>101</v>
      </c>
      <c r="D22" s="16"/>
      <c r="E22" s="16"/>
      <c r="F22" s="16"/>
      <c r="G22" s="109">
        <v>1009.8</v>
      </c>
      <c r="H22" s="109"/>
      <c r="I22" s="109">
        <v>0</v>
      </c>
      <c r="J22" s="109"/>
      <c r="K22" s="109">
        <f t="shared" si="0"/>
        <v>1009.8</v>
      </c>
      <c r="L22" s="3"/>
      <c r="M22" s="109">
        <v>0</v>
      </c>
    </row>
    <row r="23" spans="2:15">
      <c r="B23" s="16"/>
      <c r="C23" s="17" t="s">
        <v>113</v>
      </c>
      <c r="D23" s="16"/>
      <c r="E23" s="16"/>
      <c r="F23" s="16"/>
      <c r="G23" s="109">
        <v>-515.79999999999995</v>
      </c>
      <c r="H23" s="109"/>
      <c r="I23" s="109">
        <v>0</v>
      </c>
      <c r="J23" s="109"/>
      <c r="K23" s="109">
        <f t="shared" si="0"/>
        <v>-515.79999999999995</v>
      </c>
      <c r="L23" s="3"/>
      <c r="M23" s="109">
        <v>-64.5</v>
      </c>
    </row>
    <row r="24" spans="2:15">
      <c r="B24" s="16"/>
      <c r="C24" s="17" t="s">
        <v>114</v>
      </c>
      <c r="D24" s="16"/>
      <c r="E24" s="16"/>
      <c r="F24" s="16"/>
      <c r="G24" s="109">
        <v>-263.60000000000002</v>
      </c>
      <c r="H24" s="109"/>
      <c r="I24" s="109">
        <v>0</v>
      </c>
      <c r="J24" s="109"/>
      <c r="K24" s="109">
        <f t="shared" si="0"/>
        <v>-263.60000000000002</v>
      </c>
      <c r="L24" s="3"/>
      <c r="M24" s="109">
        <v>-119.9</v>
      </c>
    </row>
    <row r="25" spans="2:15">
      <c r="B25" s="16"/>
      <c r="C25" s="17" t="s">
        <v>71</v>
      </c>
      <c r="D25" s="16"/>
      <c r="E25" s="16"/>
      <c r="F25" s="16"/>
      <c r="G25" s="109">
        <v>949.4</v>
      </c>
      <c r="H25" s="109"/>
      <c r="I25" s="109">
        <v>0</v>
      </c>
      <c r="J25" s="109"/>
      <c r="K25" s="109">
        <f t="shared" si="0"/>
        <v>949.4</v>
      </c>
      <c r="L25" s="3"/>
      <c r="M25" s="109">
        <v>0</v>
      </c>
    </row>
    <row r="26" spans="2:15">
      <c r="B26" s="16"/>
      <c r="C26" s="17" t="s">
        <v>38</v>
      </c>
      <c r="D26" s="16"/>
      <c r="E26" s="16"/>
      <c r="F26" s="16"/>
      <c r="G26" s="109">
        <v>-201.6</v>
      </c>
      <c r="H26" s="109"/>
      <c r="I26" s="109">
        <v>0</v>
      </c>
      <c r="J26" s="109"/>
      <c r="K26" s="109">
        <f t="shared" si="0"/>
        <v>-201.6</v>
      </c>
      <c r="L26" s="110"/>
      <c r="M26" s="109">
        <v>-103.6</v>
      </c>
    </row>
    <row r="27" spans="2:15">
      <c r="B27" s="16"/>
      <c r="C27" s="17" t="s">
        <v>39</v>
      </c>
      <c r="D27" s="16"/>
      <c r="E27" s="16"/>
      <c r="F27" s="16"/>
      <c r="G27" s="111">
        <v>352</v>
      </c>
      <c r="H27" s="110"/>
      <c r="I27" s="111">
        <v>0</v>
      </c>
      <c r="J27" s="110"/>
      <c r="K27" s="111">
        <f t="shared" si="0"/>
        <v>352</v>
      </c>
      <c r="L27" s="110"/>
      <c r="M27" s="111">
        <v>52.9</v>
      </c>
      <c r="O27" s="175"/>
    </row>
    <row r="28" spans="2:15">
      <c r="B28" s="16"/>
      <c r="C28" s="112" t="s">
        <v>75</v>
      </c>
      <c r="D28" s="16"/>
      <c r="E28" s="16"/>
      <c r="F28" s="16"/>
      <c r="G28" s="109">
        <f>SUM(G20:G27)</f>
        <v>605.4</v>
      </c>
      <c r="H28" s="109"/>
      <c r="I28" s="109">
        <f>SUM(I20:I27)</f>
        <v>0</v>
      </c>
      <c r="J28" s="109"/>
      <c r="K28" s="109">
        <f>SUM(K20:K27)</f>
        <v>605.4</v>
      </c>
      <c r="L28" s="110"/>
      <c r="M28" s="109">
        <f>SUM(M20:M27)</f>
        <v>-350.30000000000007</v>
      </c>
      <c r="O28" s="175"/>
    </row>
    <row r="29" spans="2:15">
      <c r="B29" s="16"/>
      <c r="C29" s="17"/>
      <c r="D29" s="16"/>
      <c r="E29" s="16"/>
      <c r="F29" s="16"/>
      <c r="G29" s="109"/>
      <c r="H29" s="109"/>
      <c r="I29" s="109"/>
      <c r="J29" s="109"/>
      <c r="K29" s="109"/>
      <c r="L29" s="110"/>
      <c r="M29" s="109"/>
      <c r="O29" s="175"/>
    </row>
    <row r="30" spans="2:15">
      <c r="B30" s="112" t="s">
        <v>90</v>
      </c>
      <c r="C30" s="16"/>
      <c r="D30" s="16"/>
      <c r="E30" s="16"/>
      <c r="F30" s="16"/>
      <c r="G30" s="109">
        <f>G28+G17</f>
        <v>1344.6999999999998</v>
      </c>
      <c r="H30" s="109"/>
      <c r="I30" s="109">
        <f>I28+I17</f>
        <v>381.6</v>
      </c>
      <c r="J30" s="109"/>
      <c r="K30" s="109">
        <f>K28+K17</f>
        <v>1726.2999999999997</v>
      </c>
      <c r="L30" s="110"/>
      <c r="M30" s="109">
        <f>+M28+M17</f>
        <v>189.09999999999991</v>
      </c>
      <c r="O30" s="175"/>
    </row>
    <row r="31" spans="2:15">
      <c r="B31" s="105"/>
      <c r="C31" s="16"/>
      <c r="D31" s="16"/>
      <c r="E31" s="16"/>
      <c r="F31" s="17" t="s">
        <v>29</v>
      </c>
      <c r="G31" s="114"/>
      <c r="H31" s="114"/>
      <c r="I31" s="114"/>
      <c r="J31" s="114"/>
      <c r="K31" s="114"/>
      <c r="L31" s="110"/>
      <c r="M31" s="114"/>
    </row>
    <row r="32" spans="2:15">
      <c r="B32" s="112" t="s">
        <v>32</v>
      </c>
      <c r="C32" s="16"/>
      <c r="D32" s="16"/>
      <c r="E32" s="16"/>
      <c r="F32" s="16"/>
      <c r="G32" s="111">
        <v>400.7</v>
      </c>
      <c r="H32" s="110"/>
      <c r="I32" s="111">
        <v>0</v>
      </c>
      <c r="J32" s="110"/>
      <c r="K32" s="111">
        <v>400.7</v>
      </c>
      <c r="L32" s="110"/>
      <c r="M32" s="111">
        <v>211.6</v>
      </c>
    </row>
    <row r="33" spans="1:13">
      <c r="C33" s="105"/>
      <c r="D33" s="16"/>
      <c r="E33" s="16"/>
      <c r="F33" s="17" t="s">
        <v>29</v>
      </c>
      <c r="G33" s="115"/>
      <c r="H33" s="115"/>
      <c r="I33" s="115"/>
      <c r="J33" s="115"/>
      <c r="K33" s="115"/>
      <c r="L33" s="116"/>
      <c r="M33" s="115"/>
    </row>
    <row r="34" spans="1:13" ht="13.5" thickBot="1">
      <c r="B34" s="112" t="s">
        <v>33</v>
      </c>
      <c r="C34" s="16"/>
      <c r="D34" s="16"/>
      <c r="E34" s="16"/>
      <c r="F34" s="16"/>
      <c r="G34" s="117">
        <f>G30+G32</f>
        <v>1745.3999999999999</v>
      </c>
      <c r="H34" s="118"/>
      <c r="I34" s="117">
        <f>I30+I32</f>
        <v>381.6</v>
      </c>
      <c r="J34" s="118"/>
      <c r="K34" s="117">
        <f>K30+K32</f>
        <v>2126.9999999999995</v>
      </c>
      <c r="L34" s="118"/>
      <c r="M34" s="117">
        <f>+M30+M32</f>
        <v>400.69999999999993</v>
      </c>
    </row>
    <row r="35" spans="1:13" ht="13.5" thickTop="1">
      <c r="B35" s="112"/>
      <c r="C35" s="16"/>
      <c r="D35" s="16"/>
      <c r="E35" s="16"/>
      <c r="F35" s="16"/>
      <c r="G35" s="118"/>
      <c r="H35" s="118"/>
      <c r="I35" s="118"/>
      <c r="J35" s="118"/>
      <c r="K35" s="118"/>
      <c r="L35" s="118"/>
      <c r="M35" s="118"/>
    </row>
    <row r="36" spans="1:13">
      <c r="B36" s="112"/>
      <c r="C36" s="16"/>
      <c r="D36" s="16"/>
      <c r="E36" s="16"/>
      <c r="F36" s="16"/>
      <c r="G36" s="118"/>
      <c r="H36" s="118"/>
      <c r="I36" s="118"/>
      <c r="J36" s="118"/>
      <c r="K36" s="118"/>
      <c r="L36" s="118"/>
      <c r="M36" s="118"/>
    </row>
    <row r="37" spans="1:13" ht="15.75">
      <c r="B37" s="119" t="s">
        <v>77</v>
      </c>
      <c r="C37" s="16"/>
      <c r="D37" s="16"/>
      <c r="E37" s="16"/>
      <c r="F37" s="16"/>
      <c r="G37" s="120"/>
      <c r="H37" s="120"/>
      <c r="I37" s="120"/>
      <c r="J37" s="120"/>
      <c r="K37" s="116"/>
      <c r="L37" s="116"/>
      <c r="M37" s="121"/>
    </row>
    <row r="38" spans="1:13">
      <c r="B38" s="2" t="s">
        <v>91</v>
      </c>
      <c r="C38" s="20"/>
      <c r="D38" s="20"/>
      <c r="E38" s="20"/>
      <c r="F38" s="20"/>
      <c r="G38" s="122">
        <f>G17</f>
        <v>739.3</v>
      </c>
      <c r="H38" s="122"/>
      <c r="I38" s="122"/>
      <c r="J38" s="122"/>
      <c r="K38" s="122">
        <f>K17</f>
        <v>1120.8999999999999</v>
      </c>
      <c r="L38" s="116"/>
      <c r="M38" s="122">
        <f>+M17</f>
        <v>539.4</v>
      </c>
    </row>
    <row r="39" spans="1:13">
      <c r="B39" s="16" t="s">
        <v>45</v>
      </c>
      <c r="C39" s="16"/>
      <c r="D39" s="16"/>
      <c r="E39" s="16"/>
      <c r="F39" s="16"/>
      <c r="G39" s="123">
        <f>G20</f>
        <v>-185.5</v>
      </c>
      <c r="H39" s="124"/>
      <c r="I39" s="124"/>
      <c r="J39" s="124"/>
      <c r="K39" s="123">
        <f>K20</f>
        <v>-185.5</v>
      </c>
      <c r="L39" s="124"/>
      <c r="M39" s="123">
        <f>+M20</f>
        <v>-93.4</v>
      </c>
    </row>
    <row r="40" spans="1:13" ht="13.5" thickBot="1">
      <c r="B40" s="16" t="s">
        <v>92</v>
      </c>
      <c r="C40" s="20"/>
      <c r="D40" s="20"/>
      <c r="E40" s="20"/>
      <c r="F40" s="20"/>
      <c r="G40" s="125">
        <f>G38+G39</f>
        <v>553.79999999999995</v>
      </c>
      <c r="H40" s="126"/>
      <c r="I40" s="126"/>
      <c r="J40" s="126"/>
      <c r="K40" s="125">
        <f>K38+K39</f>
        <v>935.39999999999986</v>
      </c>
      <c r="L40" s="116"/>
      <c r="M40" s="125">
        <f>+M38+M39</f>
        <v>446</v>
      </c>
    </row>
    <row r="41" spans="1:13" ht="13.5" thickTop="1">
      <c r="B41" s="16"/>
      <c r="C41" s="20"/>
      <c r="D41" s="20"/>
      <c r="E41" s="20"/>
      <c r="F41" s="20"/>
      <c r="G41" s="115"/>
      <c r="H41" s="115"/>
      <c r="I41" s="115"/>
      <c r="J41" s="115"/>
      <c r="K41" s="116"/>
      <c r="L41" s="116"/>
      <c r="M41" s="115"/>
    </row>
    <row r="42" spans="1:13" ht="24" customHeight="1">
      <c r="B42" s="16"/>
      <c r="C42" s="20"/>
      <c r="D42" s="20"/>
      <c r="E42" s="20"/>
      <c r="F42" s="20"/>
      <c r="G42" s="115"/>
      <c r="H42" s="115"/>
      <c r="I42" s="115"/>
      <c r="J42" s="115"/>
      <c r="K42" s="116"/>
      <c r="L42" s="116"/>
      <c r="M42" s="178"/>
    </row>
    <row r="43" spans="1:13" ht="43.5" customHeight="1">
      <c r="A43" s="127">
        <v>1</v>
      </c>
      <c r="B43" s="216" t="s">
        <v>138</v>
      </c>
      <c r="C43" s="216"/>
      <c r="D43" s="216"/>
      <c r="E43" s="216"/>
      <c r="F43" s="216"/>
      <c r="G43" s="216"/>
      <c r="H43" s="216"/>
      <c r="I43" s="216"/>
      <c r="J43" s="216"/>
      <c r="K43" s="216"/>
      <c r="L43" s="216"/>
      <c r="M43" s="216"/>
    </row>
    <row r="44" spans="1:13" ht="11.25" customHeight="1">
      <c r="A44" s="127"/>
      <c r="B44" s="183"/>
      <c r="C44" s="183"/>
      <c r="D44" s="183"/>
      <c r="E44" s="183"/>
      <c r="F44" s="183"/>
      <c r="G44" s="183"/>
      <c r="H44" s="183"/>
      <c r="I44" s="183"/>
      <c r="J44" s="183"/>
      <c r="K44" s="183"/>
      <c r="L44" s="183"/>
      <c r="M44" s="183"/>
    </row>
    <row r="45" spans="1:13" ht="81.75" customHeight="1">
      <c r="A45" s="177" t="s">
        <v>78</v>
      </c>
      <c r="B45" s="221" t="s">
        <v>100</v>
      </c>
      <c r="C45" s="221"/>
      <c r="D45" s="221"/>
      <c r="E45" s="221"/>
      <c r="F45" s="221"/>
      <c r="G45" s="221"/>
      <c r="H45" s="221"/>
      <c r="I45" s="221"/>
      <c r="J45" s="221"/>
      <c r="K45" s="221"/>
      <c r="L45" s="221"/>
      <c r="M45" s="221"/>
    </row>
    <row r="46" spans="1:13" ht="12" customHeight="1">
      <c r="A46" s="177"/>
      <c r="B46" s="182"/>
      <c r="C46" s="182"/>
      <c r="D46" s="182"/>
      <c r="E46" s="182"/>
      <c r="F46" s="182"/>
      <c r="G46" s="182"/>
      <c r="H46" s="182"/>
      <c r="I46" s="182"/>
      <c r="J46" s="182"/>
      <c r="K46" s="182"/>
      <c r="L46" s="182"/>
      <c r="M46" s="182"/>
    </row>
    <row r="47" spans="1:13" ht="25.5" customHeight="1">
      <c r="A47" s="127">
        <v>4</v>
      </c>
      <c r="B47" s="220" t="s">
        <v>142</v>
      </c>
      <c r="C47" s="204"/>
      <c r="D47" s="204"/>
      <c r="E47" s="204"/>
      <c r="F47" s="204"/>
      <c r="G47" s="204"/>
      <c r="H47" s="204"/>
      <c r="I47" s="204"/>
      <c r="J47" s="204"/>
      <c r="K47" s="204"/>
      <c r="L47" s="204"/>
      <c r="M47" s="204"/>
    </row>
    <row r="48" spans="1:13" ht="9.75" customHeight="1">
      <c r="H48" s="2"/>
      <c r="K48" s="3"/>
      <c r="L48" s="3"/>
    </row>
    <row r="49" spans="2:13" ht="20.25" customHeight="1">
      <c r="B49" s="221" t="s">
        <v>61</v>
      </c>
      <c r="C49" s="221"/>
      <c r="D49" s="221"/>
      <c r="E49" s="221"/>
      <c r="F49" s="221"/>
      <c r="G49" s="221"/>
      <c r="H49" s="221"/>
      <c r="I49" s="221"/>
      <c r="J49" s="221"/>
      <c r="K49" s="221"/>
      <c r="L49" s="221"/>
      <c r="M49" s="221"/>
    </row>
    <row r="50" spans="2:13" ht="6" customHeight="1">
      <c r="B50" s="104"/>
      <c r="C50" s="104"/>
      <c r="D50" s="104"/>
      <c r="E50" s="104"/>
      <c r="F50" s="104"/>
      <c r="G50" s="104"/>
      <c r="H50" s="104"/>
      <c r="I50" s="104"/>
    </row>
    <row r="51" spans="2:13">
      <c r="B51" s="104"/>
      <c r="C51" s="104"/>
      <c r="D51" s="104"/>
      <c r="E51" s="104"/>
      <c r="F51" s="104"/>
      <c r="G51" s="104"/>
      <c r="H51" s="104"/>
      <c r="I51" s="104"/>
    </row>
    <row r="52" spans="2:13">
      <c r="B52" s="104"/>
      <c r="C52" s="104"/>
      <c r="D52" s="104"/>
      <c r="E52" s="104"/>
      <c r="F52" s="104"/>
      <c r="G52" s="104"/>
      <c r="H52" s="104"/>
      <c r="I52" s="104"/>
    </row>
    <row r="53" spans="2:13">
      <c r="B53" s="104"/>
      <c r="C53" s="104"/>
      <c r="D53" s="104"/>
      <c r="E53" s="104"/>
      <c r="F53" s="104"/>
      <c r="G53" s="104"/>
      <c r="H53" s="104"/>
      <c r="I53" s="104"/>
    </row>
    <row r="54" spans="2:13">
      <c r="B54" s="104"/>
      <c r="C54" s="104"/>
      <c r="D54" s="104"/>
      <c r="E54" s="104"/>
      <c r="F54" s="104"/>
      <c r="G54" s="104"/>
      <c r="H54" s="104"/>
      <c r="I54" s="104"/>
    </row>
    <row r="55" spans="2:13">
      <c r="B55" s="104"/>
      <c r="C55" s="104"/>
      <c r="D55" s="104"/>
      <c r="E55" s="104"/>
      <c r="F55" s="104"/>
      <c r="G55" s="104"/>
      <c r="H55" s="104"/>
      <c r="I55" s="104"/>
    </row>
    <row r="56" spans="2:13">
      <c r="B56" s="104"/>
      <c r="C56" s="104"/>
      <c r="D56" s="104"/>
      <c r="E56" s="104"/>
      <c r="F56" s="104"/>
      <c r="G56" s="104"/>
      <c r="H56" s="104"/>
      <c r="I56" s="104"/>
    </row>
    <row r="57" spans="2:13">
      <c r="B57" s="104"/>
      <c r="C57" s="104"/>
      <c r="D57" s="104"/>
      <c r="E57" s="104"/>
      <c r="F57" s="104"/>
      <c r="G57" s="104"/>
      <c r="H57" s="104"/>
      <c r="I57" s="104"/>
    </row>
    <row r="58" spans="2:13">
      <c r="B58" s="104"/>
      <c r="C58" s="104"/>
      <c r="D58" s="104"/>
      <c r="E58" s="104"/>
      <c r="F58" s="104"/>
      <c r="G58" s="104"/>
      <c r="H58" s="104"/>
      <c r="I58" s="104"/>
    </row>
    <row r="59" spans="2:13">
      <c r="B59" s="104"/>
      <c r="C59" s="104"/>
      <c r="D59" s="104"/>
      <c r="E59" s="104"/>
      <c r="F59" s="104"/>
      <c r="G59" s="104"/>
      <c r="H59" s="104"/>
      <c r="I59" s="104"/>
    </row>
    <row r="60" spans="2:13">
      <c r="B60" s="104"/>
      <c r="C60" s="104"/>
      <c r="D60" s="104"/>
      <c r="E60" s="104"/>
      <c r="F60" s="104"/>
      <c r="G60" s="104"/>
      <c r="H60" s="104"/>
      <c r="I60" s="104"/>
    </row>
    <row r="61" spans="2:13">
      <c r="B61" s="104"/>
      <c r="C61" s="104"/>
      <c r="D61" s="104"/>
      <c r="E61" s="104"/>
      <c r="F61" s="104"/>
      <c r="G61" s="104"/>
      <c r="H61" s="104"/>
      <c r="I61" s="104"/>
    </row>
    <row r="62" spans="2:13">
      <c r="B62" s="191"/>
      <c r="C62" s="191"/>
      <c r="D62" s="191"/>
      <c r="E62" s="191"/>
      <c r="F62" s="191"/>
      <c r="G62" s="191"/>
      <c r="H62" s="191"/>
      <c r="I62" s="191"/>
      <c r="J62" s="192"/>
    </row>
    <row r="63" spans="2:13">
      <c r="B63" s="191"/>
      <c r="C63" s="191"/>
      <c r="D63" s="191"/>
      <c r="E63" s="191"/>
      <c r="F63" s="191"/>
      <c r="G63" s="191"/>
      <c r="H63" s="191"/>
      <c r="I63" s="191"/>
      <c r="J63" s="192"/>
    </row>
    <row r="64" spans="2:13">
      <c r="B64" s="191"/>
      <c r="C64" s="191"/>
      <c r="D64" s="191"/>
      <c r="E64" s="191"/>
      <c r="F64" s="191"/>
      <c r="G64" s="191"/>
      <c r="H64" s="191"/>
      <c r="I64" s="191"/>
      <c r="J64" s="192"/>
    </row>
    <row r="65" spans="2:10">
      <c r="B65" s="191"/>
      <c r="C65" s="191"/>
      <c r="D65" s="191"/>
      <c r="E65" s="191"/>
      <c r="F65" s="191"/>
      <c r="G65" s="191"/>
      <c r="H65" s="191"/>
      <c r="I65" s="191"/>
      <c r="J65" s="192"/>
    </row>
    <row r="66" spans="2:10">
      <c r="B66" s="191"/>
      <c r="C66" s="191"/>
      <c r="D66" s="191"/>
      <c r="E66" s="191"/>
      <c r="F66" s="191"/>
      <c r="G66" s="191"/>
      <c r="H66" s="191"/>
      <c r="I66" s="191"/>
      <c r="J66" s="192"/>
    </row>
    <row r="67" spans="2:10">
      <c r="B67" s="104"/>
      <c r="C67" s="104"/>
      <c r="D67" s="104"/>
      <c r="E67" s="104"/>
      <c r="F67" s="104"/>
      <c r="G67" s="104"/>
      <c r="H67" s="104"/>
      <c r="I67" s="104"/>
    </row>
    <row r="68" spans="2:10">
      <c r="B68" s="104"/>
      <c r="C68" s="104"/>
      <c r="D68" s="104"/>
      <c r="E68" s="104"/>
      <c r="F68" s="104"/>
      <c r="G68" s="104"/>
      <c r="H68" s="104"/>
      <c r="I68" s="104"/>
    </row>
    <row r="69" spans="2:10">
      <c r="B69" s="104"/>
      <c r="C69" s="104"/>
      <c r="D69" s="104"/>
      <c r="E69" s="104"/>
      <c r="F69" s="104"/>
      <c r="G69" s="104"/>
      <c r="H69" s="104"/>
      <c r="I69" s="104"/>
    </row>
    <row r="132" spans="6:9">
      <c r="F132" s="2" t="s">
        <v>62</v>
      </c>
      <c r="I132" s="2">
        <v>0.3</v>
      </c>
    </row>
    <row r="133" spans="6:9">
      <c r="F133" s="2" t="s">
        <v>63</v>
      </c>
      <c r="I133" s="2">
        <v>0.4</v>
      </c>
    </row>
    <row r="134" spans="6:9">
      <c r="I134" s="2">
        <f>49.9-36.8-4.2+3.4-2.2-0.7</f>
        <v>9.4000000000000021</v>
      </c>
    </row>
  </sheetData>
  <mergeCells count="11">
    <mergeCell ref="B49:M49"/>
    <mergeCell ref="A1:M1"/>
    <mergeCell ref="B2:M2"/>
    <mergeCell ref="B4:M4"/>
    <mergeCell ref="B5:M5"/>
    <mergeCell ref="B6:M6"/>
    <mergeCell ref="G8:M8"/>
    <mergeCell ref="B43:M43"/>
    <mergeCell ref="I9:I11"/>
    <mergeCell ref="B47:M47"/>
    <mergeCell ref="B45:M45"/>
  </mergeCells>
  <phoneticPr fontId="8" type="noConversion"/>
  <pageMargins left="0.75" right="0.75" top="1" bottom="1" header="0.5" footer="0.5"/>
  <pageSetup scale="83"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V66"/>
  <sheetViews>
    <sheetView tabSelected="1" zoomScaleNormal="100" workbookViewId="0">
      <selection activeCell="C71" sqref="C71"/>
    </sheetView>
  </sheetViews>
  <sheetFormatPr defaultRowHeight="12.75"/>
  <cols>
    <col min="1" max="1" width="1.85546875" customWidth="1"/>
    <col min="2" max="2" width="6.42578125" customWidth="1"/>
    <col min="3" max="3" width="23.5703125" customWidth="1"/>
    <col min="4" max="4" width="6.140625" customWidth="1"/>
    <col min="5" max="5" width="9.85546875" customWidth="1"/>
    <col min="6" max="6" width="1.85546875" customWidth="1"/>
    <col min="7" max="7" width="12.7109375" customWidth="1"/>
    <col min="8" max="8" width="1.85546875" customWidth="1"/>
    <col min="9" max="9" width="13.7109375" customWidth="1"/>
    <col min="10" max="10" width="1.85546875" customWidth="1"/>
    <col min="11" max="11" width="12.7109375" customWidth="1"/>
    <col min="12" max="12" width="4.28515625" hidden="1" customWidth="1"/>
    <col min="13" max="13" width="10.5703125" hidden="1" customWidth="1"/>
    <col min="14" max="14" width="1.28515625" hidden="1" customWidth="1"/>
    <col min="15" max="15" width="12.42578125" hidden="1" customWidth="1"/>
    <col min="16" max="16" width="1.28515625" hidden="1" customWidth="1"/>
    <col min="17" max="17" width="13.5703125" hidden="1" customWidth="1"/>
    <col min="18" max="18" width="1.5703125" hidden="1" customWidth="1"/>
    <col min="19" max="19" width="13.5703125" hidden="1" customWidth="1"/>
  </cols>
  <sheetData>
    <row r="1" spans="1:22" ht="12.75" customHeight="1">
      <c r="A1" s="229" t="s">
        <v>127</v>
      </c>
      <c r="B1" s="229"/>
      <c r="C1" s="229"/>
      <c r="D1" s="229"/>
      <c r="E1" s="229"/>
      <c r="F1" s="229"/>
      <c r="G1" s="229"/>
      <c r="H1" s="229"/>
      <c r="I1" s="229"/>
      <c r="J1" s="229"/>
      <c r="K1" s="229"/>
      <c r="L1" s="229"/>
      <c r="M1" s="229"/>
      <c r="N1" s="229"/>
      <c r="O1" s="229"/>
      <c r="P1" s="229"/>
      <c r="Q1" s="229"/>
      <c r="R1" s="229"/>
      <c r="S1" s="229"/>
      <c r="T1" s="229"/>
    </row>
    <row r="2" spans="1:22">
      <c r="A2" s="36"/>
      <c r="B2" s="7"/>
      <c r="C2" s="7"/>
      <c r="D2" s="7"/>
      <c r="E2" s="7"/>
      <c r="F2" s="7"/>
      <c r="G2" s="36"/>
      <c r="H2" s="36"/>
      <c r="I2" s="36"/>
      <c r="J2" s="36"/>
      <c r="K2" s="36"/>
    </row>
    <row r="3" spans="1:22" ht="15.75">
      <c r="A3" s="36"/>
      <c r="B3" s="210" t="s">
        <v>67</v>
      </c>
      <c r="C3" s="210"/>
      <c r="D3" s="210"/>
      <c r="E3" s="210"/>
      <c r="F3" s="210"/>
      <c r="G3" s="210"/>
      <c r="H3" s="210"/>
      <c r="I3" s="210"/>
      <c r="J3" s="210"/>
      <c r="K3" s="210"/>
      <c r="L3" s="210"/>
      <c r="M3" s="210"/>
      <c r="N3" s="210"/>
      <c r="O3" s="210"/>
      <c r="P3" s="210"/>
      <c r="Q3" s="210"/>
      <c r="R3" s="210"/>
      <c r="S3" s="210"/>
    </row>
    <row r="4" spans="1:22" ht="15.75">
      <c r="A4" s="36"/>
      <c r="B4" s="211" t="s">
        <v>34</v>
      </c>
      <c r="C4" s="211"/>
      <c r="D4" s="211"/>
      <c r="E4" s="211"/>
      <c r="F4" s="211"/>
      <c r="G4" s="211"/>
      <c r="H4" s="211"/>
      <c r="I4" s="211"/>
      <c r="J4" s="211"/>
      <c r="K4" s="211"/>
      <c r="L4" s="211"/>
      <c r="M4" s="211"/>
      <c r="N4" s="211"/>
      <c r="O4" s="211"/>
      <c r="P4" s="211"/>
      <c r="Q4" s="211"/>
      <c r="R4" s="211"/>
      <c r="S4" s="211"/>
    </row>
    <row r="5" spans="1:22">
      <c r="A5" s="36"/>
      <c r="B5" s="214" t="s">
        <v>12</v>
      </c>
      <c r="C5" s="214"/>
      <c r="D5" s="214"/>
      <c r="E5" s="214"/>
      <c r="F5" s="214"/>
      <c r="G5" s="214"/>
      <c r="H5" s="214"/>
      <c r="I5" s="214"/>
      <c r="J5" s="214"/>
      <c r="K5" s="214"/>
      <c r="L5" s="214"/>
      <c r="M5" s="214"/>
      <c r="N5" s="214"/>
      <c r="O5" s="214"/>
      <c r="P5" s="214"/>
      <c r="Q5" s="214"/>
      <c r="R5" s="214"/>
      <c r="S5" s="214"/>
    </row>
    <row r="6" spans="1:22">
      <c r="A6" s="36"/>
      <c r="B6" s="4"/>
      <c r="C6" s="9"/>
      <c r="D6" s="9"/>
      <c r="E6" s="9"/>
      <c r="F6" s="9"/>
      <c r="G6" s="37"/>
      <c r="H6" s="37"/>
      <c r="I6" s="37"/>
      <c r="J6" s="37"/>
      <c r="K6" s="37"/>
    </row>
    <row r="7" spans="1:22">
      <c r="A7" s="36"/>
      <c r="B7" s="4"/>
      <c r="C7" s="9"/>
      <c r="D7" s="9"/>
      <c r="E7" s="9"/>
      <c r="F7" s="9"/>
      <c r="G7" s="37"/>
      <c r="H7" s="37"/>
      <c r="I7" s="37"/>
      <c r="J7" s="37"/>
      <c r="K7" s="37"/>
    </row>
    <row r="8" spans="1:22">
      <c r="A8" s="36"/>
      <c r="B8" s="36"/>
      <c r="C8" s="36"/>
      <c r="D8" s="36"/>
      <c r="E8" s="22" t="s">
        <v>105</v>
      </c>
      <c r="F8" s="22"/>
      <c r="G8" s="22"/>
      <c r="H8" s="22"/>
      <c r="I8" s="22"/>
      <c r="J8" s="22"/>
      <c r="K8" s="22"/>
      <c r="M8" s="22" t="s">
        <v>87</v>
      </c>
      <c r="N8" s="22"/>
      <c r="O8" s="22"/>
      <c r="P8" s="22"/>
      <c r="Q8" s="22"/>
      <c r="R8" s="22"/>
      <c r="S8" s="22"/>
    </row>
    <row r="9" spans="1:22">
      <c r="A9" s="36"/>
      <c r="B9" s="2"/>
      <c r="C9" s="21"/>
      <c r="D9" s="21"/>
    </row>
    <row r="10" spans="1:22">
      <c r="A10" s="36"/>
      <c r="B10" s="2"/>
      <c r="C10" s="21"/>
      <c r="D10" s="21"/>
      <c r="E10" s="230" t="s">
        <v>76</v>
      </c>
      <c r="F10" s="58"/>
      <c r="G10" s="227" t="s">
        <v>80</v>
      </c>
      <c r="H10" s="59"/>
      <c r="I10" s="227" t="s">
        <v>81</v>
      </c>
      <c r="J10" s="59"/>
      <c r="K10" s="231" t="s">
        <v>121</v>
      </c>
      <c r="M10" s="58" t="s">
        <v>74</v>
      </c>
      <c r="N10" s="58"/>
      <c r="O10" s="227" t="s">
        <v>80</v>
      </c>
      <c r="P10" s="59"/>
      <c r="Q10" s="227" t="s">
        <v>81</v>
      </c>
      <c r="R10" s="59"/>
      <c r="S10" s="2"/>
    </row>
    <row r="11" spans="1:22" ht="21" customHeight="1">
      <c r="A11" s="36"/>
      <c r="B11" s="24"/>
      <c r="C11" s="21"/>
      <c r="D11" s="21"/>
      <c r="E11" s="228"/>
      <c r="F11" s="60"/>
      <c r="G11" s="228"/>
      <c r="H11" s="59"/>
      <c r="I11" s="228"/>
      <c r="J11" s="59"/>
      <c r="K11" s="219"/>
      <c r="M11" s="23">
        <v>2010</v>
      </c>
      <c r="N11" s="60"/>
      <c r="O11" s="228"/>
      <c r="P11" s="59"/>
      <c r="Q11" s="228"/>
      <c r="R11" s="59"/>
      <c r="S11" s="23">
        <v>2009</v>
      </c>
    </row>
    <row r="12" spans="1:22" ht="13.5">
      <c r="A12" s="36"/>
      <c r="B12" s="24" t="s">
        <v>1</v>
      </c>
      <c r="C12" s="21"/>
      <c r="D12" s="21"/>
      <c r="E12" s="2"/>
      <c r="F12" s="3"/>
      <c r="G12" s="36"/>
      <c r="H12" s="45"/>
      <c r="I12" s="36"/>
      <c r="J12" s="45"/>
      <c r="K12" s="2"/>
      <c r="M12" s="2"/>
      <c r="N12" s="3"/>
      <c r="O12" s="36"/>
      <c r="P12" s="45"/>
      <c r="Q12" s="36"/>
      <c r="R12" s="45"/>
      <c r="S12" s="2"/>
      <c r="T12" s="52"/>
      <c r="U12" s="52"/>
      <c r="V12" s="52"/>
    </row>
    <row r="13" spans="1:22" ht="12.75" customHeight="1">
      <c r="A13" s="36"/>
      <c r="B13" s="24"/>
      <c r="C13" s="21" t="s">
        <v>48</v>
      </c>
      <c r="D13" s="21"/>
      <c r="E13" s="25">
        <v>1273.0999999999999</v>
      </c>
      <c r="F13" s="38"/>
      <c r="G13" s="38"/>
      <c r="H13" s="38"/>
      <c r="I13" s="25">
        <f>E13+G13</f>
        <v>1273.0999999999999</v>
      </c>
      <c r="J13" s="38"/>
      <c r="K13" s="61">
        <v>340.3</v>
      </c>
      <c r="M13" s="25">
        <v>1883.7</v>
      </c>
      <c r="N13" s="38"/>
      <c r="O13" s="38"/>
      <c r="P13" s="38"/>
      <c r="Q13" s="25">
        <f>+M13+O13</f>
        <v>1883.7</v>
      </c>
      <c r="R13" s="38"/>
      <c r="S13" s="25">
        <v>627.5</v>
      </c>
      <c r="T13" s="25"/>
      <c r="U13" s="52"/>
      <c r="V13" s="170"/>
    </row>
    <row r="14" spans="1:22">
      <c r="A14" s="36"/>
      <c r="B14" s="2"/>
      <c r="C14" s="21" t="s">
        <v>51</v>
      </c>
      <c r="D14" s="21"/>
      <c r="E14" s="38">
        <v>564.5</v>
      </c>
      <c r="F14" s="38"/>
      <c r="G14" s="38"/>
      <c r="H14" s="38"/>
      <c r="I14" s="38">
        <f>E14+G14</f>
        <v>564.5</v>
      </c>
      <c r="J14" s="38"/>
      <c r="K14" s="167">
        <v>393.2</v>
      </c>
      <c r="M14" s="38">
        <v>985.3</v>
      </c>
      <c r="N14" s="38"/>
      <c r="O14" s="38"/>
      <c r="P14" s="38"/>
      <c r="Q14" s="38">
        <f>+M14+O14</f>
        <v>985.3</v>
      </c>
      <c r="R14" s="38"/>
      <c r="S14" s="38">
        <v>764.3</v>
      </c>
      <c r="T14" s="25"/>
      <c r="U14" s="52"/>
      <c r="V14" s="170"/>
    </row>
    <row r="15" spans="1:22" s="52" customFormat="1">
      <c r="A15" s="45"/>
      <c r="B15" s="3"/>
      <c r="C15" s="55" t="s">
        <v>50</v>
      </c>
      <c r="D15" s="55"/>
      <c r="E15" s="26">
        <v>575.29999999999995</v>
      </c>
      <c r="F15" s="38"/>
      <c r="G15" s="38"/>
      <c r="H15" s="38"/>
      <c r="I15" s="26">
        <f>E15+G15</f>
        <v>575.29999999999995</v>
      </c>
      <c r="J15" s="38"/>
      <c r="K15" s="26">
        <v>235.9</v>
      </c>
      <c r="M15" s="26">
        <v>758.6</v>
      </c>
      <c r="N15" s="38"/>
      <c r="O15" s="38"/>
      <c r="P15" s="38"/>
      <c r="Q15" s="26">
        <f>+M15+O15</f>
        <v>758.6</v>
      </c>
      <c r="R15" s="38"/>
      <c r="S15" s="26">
        <v>440.4</v>
      </c>
      <c r="T15" s="25"/>
      <c r="V15" s="170"/>
    </row>
    <row r="16" spans="1:22" ht="13.5" thickBot="1">
      <c r="A16" s="36"/>
      <c r="B16" s="2"/>
      <c r="C16" s="28" t="s">
        <v>43</v>
      </c>
      <c r="D16" s="28"/>
      <c r="E16" s="40">
        <f>SUM(E13:E15)</f>
        <v>2412.8999999999996</v>
      </c>
      <c r="F16" s="46"/>
      <c r="G16" s="46"/>
      <c r="H16" s="46"/>
      <c r="I16" s="40">
        <f>+E16+G16</f>
        <v>2412.8999999999996</v>
      </c>
      <c r="J16" s="46"/>
      <c r="K16" s="40">
        <f>SUM(K13:K15)</f>
        <v>969.4</v>
      </c>
      <c r="M16" s="40">
        <f>SUM(M13:M15)</f>
        <v>3627.6</v>
      </c>
      <c r="N16" s="46"/>
      <c r="O16" s="46"/>
      <c r="P16" s="46"/>
      <c r="Q16" s="40">
        <f>+M16+O16</f>
        <v>3627.6</v>
      </c>
      <c r="R16" s="46"/>
      <c r="S16" s="40">
        <f>SUM(S13:S15)</f>
        <v>1832.1999999999998</v>
      </c>
      <c r="T16" s="46"/>
      <c r="U16" s="52"/>
      <c r="V16" s="170"/>
    </row>
    <row r="17" spans="1:22" ht="13.5" thickTop="1">
      <c r="A17" s="36"/>
      <c r="B17" s="2"/>
      <c r="C17" s="21"/>
      <c r="D17" s="21"/>
      <c r="E17" s="2"/>
      <c r="F17" s="3"/>
      <c r="G17" s="3"/>
      <c r="H17" s="3"/>
      <c r="I17" s="2"/>
      <c r="J17" s="3"/>
      <c r="K17" s="2"/>
      <c r="M17" s="2"/>
      <c r="N17" s="3"/>
      <c r="O17" s="3"/>
      <c r="P17" s="3"/>
      <c r="Q17" s="2"/>
      <c r="R17" s="3"/>
      <c r="S17" s="2"/>
      <c r="T17" s="52"/>
      <c r="U17" s="52"/>
      <c r="V17" s="52"/>
    </row>
    <row r="18" spans="1:22">
      <c r="A18" s="36"/>
      <c r="B18" s="2"/>
      <c r="C18" s="21"/>
      <c r="D18" s="21"/>
      <c r="E18" s="2"/>
      <c r="F18" s="3"/>
      <c r="G18" s="2"/>
      <c r="H18" s="3"/>
      <c r="I18" s="2"/>
      <c r="J18" s="3"/>
      <c r="K18" s="2"/>
      <c r="M18" s="2"/>
      <c r="N18" s="3"/>
      <c r="O18" s="2"/>
      <c r="P18" s="3"/>
      <c r="Q18" s="2"/>
      <c r="R18" s="3"/>
      <c r="S18" s="2"/>
      <c r="T18" s="52"/>
      <c r="U18" s="52"/>
      <c r="V18" s="52"/>
    </row>
    <row r="19" spans="1:22" ht="13.5">
      <c r="A19" s="36"/>
      <c r="B19" s="24" t="s">
        <v>49</v>
      </c>
      <c r="C19" s="21"/>
      <c r="D19" s="21"/>
      <c r="E19" s="2"/>
      <c r="F19" s="3"/>
      <c r="G19" s="2"/>
      <c r="H19" s="3"/>
      <c r="I19" s="2"/>
      <c r="J19" s="3"/>
      <c r="K19" s="2"/>
      <c r="M19" s="2"/>
      <c r="N19" s="3"/>
      <c r="O19" s="2"/>
      <c r="P19" s="3"/>
      <c r="Q19" s="2"/>
      <c r="R19" s="3"/>
      <c r="S19" s="2"/>
      <c r="T19" s="52"/>
      <c r="U19" s="52"/>
      <c r="V19" s="52"/>
    </row>
    <row r="20" spans="1:22" ht="12.75" customHeight="1">
      <c r="A20" s="36"/>
      <c r="B20" s="24"/>
      <c r="C20" s="21" t="s">
        <v>48</v>
      </c>
      <c r="D20" s="21"/>
      <c r="E20" s="25">
        <v>141.9</v>
      </c>
      <c r="F20" s="25"/>
      <c r="G20" s="25">
        <v>1.8</v>
      </c>
      <c r="H20" s="25"/>
      <c r="I20" s="25">
        <f>E20+G20</f>
        <v>143.70000000000002</v>
      </c>
      <c r="J20" s="25"/>
      <c r="K20" s="25">
        <v>40.4</v>
      </c>
      <c r="M20" s="25">
        <v>180.2</v>
      </c>
      <c r="N20" s="25"/>
      <c r="O20" s="25">
        <f>+G20+31.9</f>
        <v>33.699999999999996</v>
      </c>
      <c r="P20" s="25"/>
      <c r="Q20" s="25">
        <f t="shared" ref="Q20:Q25" si="0">+M20+O20</f>
        <v>213.89999999999998</v>
      </c>
      <c r="R20" s="25"/>
      <c r="S20" s="25">
        <v>65.3</v>
      </c>
      <c r="T20" s="25"/>
      <c r="U20" s="52"/>
      <c r="V20" s="170"/>
    </row>
    <row r="21" spans="1:22">
      <c r="A21" s="36"/>
      <c r="B21" s="2"/>
      <c r="C21" s="21" t="s">
        <v>51</v>
      </c>
      <c r="D21" s="21"/>
      <c r="E21" s="38">
        <v>87</v>
      </c>
      <c r="F21" s="38"/>
      <c r="G21" s="38">
        <v>6.6</v>
      </c>
      <c r="H21" s="38"/>
      <c r="I21" s="38">
        <f>E21+G21</f>
        <v>93.6</v>
      </c>
      <c r="J21" s="38"/>
      <c r="K21" s="167">
        <v>78.3</v>
      </c>
      <c r="M21" s="38"/>
      <c r="N21" s="38"/>
      <c r="O21" s="38">
        <f>+G21+5.3</f>
        <v>11.899999999999999</v>
      </c>
      <c r="P21" s="38"/>
      <c r="Q21" s="38">
        <f t="shared" si="0"/>
        <v>11.899999999999999</v>
      </c>
      <c r="R21" s="38"/>
      <c r="S21" s="38">
        <v>145</v>
      </c>
      <c r="T21" s="25"/>
      <c r="U21" s="52"/>
      <c r="V21" s="170"/>
    </row>
    <row r="22" spans="1:22" s="52" customFormat="1">
      <c r="A22" s="45"/>
      <c r="B22" s="3"/>
      <c r="C22" s="55" t="s">
        <v>50</v>
      </c>
      <c r="D22" s="55"/>
      <c r="E22" s="26">
        <v>82.3</v>
      </c>
      <c r="F22" s="38"/>
      <c r="G22" s="26">
        <v>2.8</v>
      </c>
      <c r="H22" s="38"/>
      <c r="I22" s="26">
        <f>E22+G22</f>
        <v>85.1</v>
      </c>
      <c r="J22" s="38"/>
      <c r="K22" s="26">
        <v>26.7</v>
      </c>
      <c r="M22" s="26">
        <v>70.900000000000006</v>
      </c>
      <c r="N22" s="38"/>
      <c r="O22" s="26">
        <f>4.4+G22</f>
        <v>7.2</v>
      </c>
      <c r="P22" s="38"/>
      <c r="Q22" s="26">
        <f t="shared" si="0"/>
        <v>78.100000000000009</v>
      </c>
      <c r="R22" s="38"/>
      <c r="S22" s="26">
        <v>43.8</v>
      </c>
      <c r="T22" s="25"/>
      <c r="V22" s="170"/>
    </row>
    <row r="23" spans="1:22">
      <c r="A23" s="36"/>
      <c r="B23" s="2"/>
      <c r="C23" s="43" t="s">
        <v>52</v>
      </c>
      <c r="D23" s="21"/>
      <c r="E23" s="38">
        <f>SUM(E20:E22)</f>
        <v>311.2</v>
      </c>
      <c r="F23" s="38"/>
      <c r="G23" s="38">
        <f>SUM(G20:G22)</f>
        <v>11.2</v>
      </c>
      <c r="H23" s="38"/>
      <c r="I23" s="38">
        <f>+E23+G23</f>
        <v>322.39999999999998</v>
      </c>
      <c r="J23" s="38"/>
      <c r="K23" s="38">
        <f>SUM(K20:K22)</f>
        <v>145.39999999999998</v>
      </c>
      <c r="M23" s="38">
        <f>SUM(M20:M22)</f>
        <v>251.1</v>
      </c>
      <c r="N23" s="38"/>
      <c r="O23" s="38">
        <f>SUM(O20:O22)</f>
        <v>52.8</v>
      </c>
      <c r="P23" s="38"/>
      <c r="Q23" s="38">
        <f t="shared" si="0"/>
        <v>303.89999999999998</v>
      </c>
      <c r="R23" s="38"/>
      <c r="S23" s="38">
        <f>SUM(S20:S22)</f>
        <v>254.10000000000002</v>
      </c>
      <c r="T23" s="38"/>
      <c r="U23" s="52"/>
      <c r="V23" s="170"/>
    </row>
    <row r="24" spans="1:22">
      <c r="A24" s="36"/>
      <c r="B24" s="2"/>
      <c r="C24" s="21" t="s">
        <v>47</v>
      </c>
      <c r="D24" s="21"/>
      <c r="E24" s="26">
        <v>-61.2</v>
      </c>
      <c r="F24" s="38"/>
      <c r="G24" s="26">
        <v>8.6999999999999993</v>
      </c>
      <c r="H24" s="38"/>
      <c r="I24" s="26">
        <f>E24+G24</f>
        <v>-52.5</v>
      </c>
      <c r="J24" s="38"/>
      <c r="K24" s="26">
        <f>'Segments QTD - 2009'!I24</f>
        <v>-15.7</v>
      </c>
      <c r="M24" s="26">
        <v>-112.7</v>
      </c>
      <c r="N24" s="38"/>
      <c r="O24" s="26">
        <f>+G24+49</f>
        <v>57.7</v>
      </c>
      <c r="P24" s="38"/>
      <c r="Q24" s="26">
        <f t="shared" si="0"/>
        <v>-55</v>
      </c>
      <c r="R24" s="38"/>
      <c r="S24" s="26">
        <v>-34.4</v>
      </c>
      <c r="T24" s="38"/>
      <c r="U24" s="52"/>
      <c r="V24" s="171"/>
    </row>
    <row r="25" spans="1:22" ht="16.5" customHeight="1" thickBot="1">
      <c r="A25" s="36"/>
      <c r="B25" s="2"/>
      <c r="C25" s="28" t="s">
        <v>43</v>
      </c>
      <c r="D25" s="21"/>
      <c r="E25" s="29">
        <f>E23+E24</f>
        <v>250</v>
      </c>
      <c r="F25" s="61"/>
      <c r="G25" s="29">
        <f>SUM(G23:G24)</f>
        <v>19.899999999999999</v>
      </c>
      <c r="H25" s="61"/>
      <c r="I25" s="29">
        <f>+E25+G25</f>
        <v>269.89999999999998</v>
      </c>
      <c r="J25" s="61"/>
      <c r="K25" s="29">
        <f>K23+K24</f>
        <v>129.69999999999999</v>
      </c>
      <c r="M25" s="29">
        <f>M23+M24</f>
        <v>138.39999999999998</v>
      </c>
      <c r="N25" s="61"/>
      <c r="O25" s="29">
        <f>SUM(O23:O24)</f>
        <v>110.5</v>
      </c>
      <c r="P25" s="61"/>
      <c r="Q25" s="29">
        <f t="shared" si="0"/>
        <v>248.89999999999998</v>
      </c>
      <c r="R25" s="61"/>
      <c r="S25" s="29">
        <f>S23+S24</f>
        <v>219.70000000000002</v>
      </c>
      <c r="T25" s="61"/>
      <c r="U25" s="52"/>
      <c r="V25" s="170"/>
    </row>
    <row r="26" spans="1:22" ht="13.5" thickTop="1">
      <c r="A26" s="36"/>
      <c r="B26" s="2"/>
      <c r="C26" s="21"/>
      <c r="D26" s="21"/>
      <c r="E26" s="27"/>
      <c r="F26" s="38"/>
      <c r="G26" s="27"/>
      <c r="H26" s="38"/>
      <c r="I26" s="27"/>
      <c r="J26" s="38"/>
      <c r="K26" s="27"/>
      <c r="M26" s="27"/>
      <c r="N26" s="38"/>
      <c r="O26" s="27"/>
      <c r="P26" s="38"/>
      <c r="Q26" s="27"/>
      <c r="R26" s="38"/>
      <c r="S26" s="27"/>
    </row>
    <row r="27" spans="1:22">
      <c r="E27" s="36"/>
      <c r="F27" s="45"/>
      <c r="G27" s="36"/>
      <c r="H27" s="45"/>
      <c r="I27" s="36"/>
      <c r="J27" s="45"/>
      <c r="K27" s="36"/>
      <c r="M27" s="36"/>
      <c r="N27" s="45"/>
      <c r="O27" s="36"/>
      <c r="P27" s="45"/>
      <c r="Q27" s="36"/>
      <c r="R27" s="45"/>
      <c r="S27" s="36"/>
    </row>
    <row r="28" spans="1:22" s="36" customFormat="1" ht="13.5">
      <c r="B28" s="24" t="s">
        <v>53</v>
      </c>
      <c r="C28" s="21"/>
      <c r="D28" s="21"/>
      <c r="E28" s="3"/>
      <c r="F28" s="3"/>
      <c r="G28" s="3"/>
      <c r="H28" s="3"/>
      <c r="I28" s="3"/>
      <c r="J28" s="3"/>
      <c r="K28" s="3"/>
      <c r="M28" s="3"/>
      <c r="N28" s="3"/>
      <c r="O28" s="3"/>
      <c r="P28" s="3"/>
      <c r="Q28" s="3"/>
      <c r="R28" s="3"/>
      <c r="S28" s="3"/>
    </row>
    <row r="29" spans="1:22" s="36" customFormat="1" ht="12.75" customHeight="1">
      <c r="B29" s="24"/>
      <c r="C29" s="21" t="s">
        <v>48</v>
      </c>
      <c r="D29" s="56"/>
      <c r="E29" s="41">
        <f>+E20/E13</f>
        <v>0.1114602152226848</v>
      </c>
      <c r="F29" s="41"/>
      <c r="G29" s="41"/>
      <c r="H29" s="41"/>
      <c r="I29" s="41">
        <f>+I20/I13</f>
        <v>0.11287408687455819</v>
      </c>
      <c r="J29" s="41"/>
      <c r="K29" s="41">
        <f>+K20/K13</f>
        <v>0.11871877754922126</v>
      </c>
      <c r="M29" s="41">
        <f>+M20/M13</f>
        <v>9.5662791314965218E-2</v>
      </c>
      <c r="N29" s="41"/>
      <c r="O29" s="41"/>
      <c r="P29" s="41"/>
      <c r="Q29" s="41">
        <f>+Q20/Q13</f>
        <v>0.11355311355311354</v>
      </c>
      <c r="R29" s="41"/>
      <c r="S29" s="41">
        <f>+S20/S13</f>
        <v>0.10406374501992031</v>
      </c>
      <c r="T29" s="179"/>
    </row>
    <row r="30" spans="1:22" s="36" customFormat="1">
      <c r="B30" s="2"/>
      <c r="C30" s="21" t="s">
        <v>51</v>
      </c>
      <c r="D30" s="21"/>
      <c r="E30" s="41">
        <f>+E21/E14</f>
        <v>0.15411868910540302</v>
      </c>
      <c r="F30" s="41"/>
      <c r="G30" s="41"/>
      <c r="H30" s="41"/>
      <c r="I30" s="41">
        <f>+I21/I14</f>
        <v>0.16581045172719219</v>
      </c>
      <c r="J30" s="41"/>
      <c r="K30" s="41">
        <f>+K21/K14</f>
        <v>0.19913530010172939</v>
      </c>
      <c r="M30" s="41">
        <f>+M21/M14</f>
        <v>0</v>
      </c>
      <c r="N30" s="41"/>
      <c r="O30" s="41"/>
      <c r="P30" s="41"/>
      <c r="Q30" s="41">
        <f>+Q21/Q14</f>
        <v>1.207753983558307E-2</v>
      </c>
      <c r="R30" s="41"/>
      <c r="S30" s="41">
        <f>+S21/S14</f>
        <v>0.18971608007326968</v>
      </c>
      <c r="T30" s="179"/>
    </row>
    <row r="31" spans="1:22" s="45" customFormat="1">
      <c r="B31" s="3"/>
      <c r="C31" s="55" t="s">
        <v>50</v>
      </c>
      <c r="D31" s="55"/>
      <c r="E31" s="44">
        <f>+E22/E15</f>
        <v>0.14305579697549106</v>
      </c>
      <c r="F31" s="41"/>
      <c r="G31" s="41"/>
      <c r="H31" s="41"/>
      <c r="I31" s="44">
        <f>+I22/I15</f>
        <v>0.14792282287502173</v>
      </c>
      <c r="J31" s="41"/>
      <c r="K31" s="44">
        <f>+K22/K15</f>
        <v>0.11318355235269181</v>
      </c>
      <c r="M31" s="44">
        <f>+M22/M15</f>
        <v>9.3461639862905357E-2</v>
      </c>
      <c r="N31" s="41"/>
      <c r="O31" s="41"/>
      <c r="P31" s="41"/>
      <c r="Q31" s="44">
        <f>+Q22/Q15</f>
        <v>0.1029528078038492</v>
      </c>
      <c r="R31" s="41"/>
      <c r="S31" s="44">
        <f>+S22/S15</f>
        <v>9.9455040871934602E-2</v>
      </c>
      <c r="T31" s="179"/>
    </row>
    <row r="32" spans="1:22" s="36" customFormat="1">
      <c r="B32" s="2"/>
      <c r="C32" s="43" t="s">
        <v>52</v>
      </c>
      <c r="D32" s="21"/>
      <c r="E32" s="41">
        <f>E23/E16</f>
        <v>0.1289734344564632</v>
      </c>
      <c r="F32" s="41"/>
      <c r="G32" s="41"/>
      <c r="H32" s="41"/>
      <c r="I32" s="41">
        <f>+I23/I16</f>
        <v>0.13361515189191431</v>
      </c>
      <c r="J32" s="41"/>
      <c r="K32" s="41">
        <f>K23/K16</f>
        <v>0.14998968434082935</v>
      </c>
      <c r="M32" s="41">
        <f>M23/M16</f>
        <v>6.9219318557724119E-2</v>
      </c>
      <c r="N32" s="41"/>
      <c r="O32" s="41"/>
      <c r="P32" s="41"/>
      <c r="Q32" s="41">
        <f>+Q23/Q16</f>
        <v>8.3774396295071121E-2</v>
      </c>
      <c r="R32" s="41"/>
      <c r="S32" s="41">
        <f>S23/S16</f>
        <v>0.13868573299858097</v>
      </c>
    </row>
    <row r="33" spans="1:19" s="36" customFormat="1">
      <c r="B33" s="2"/>
      <c r="C33" s="21" t="s">
        <v>47</v>
      </c>
      <c r="D33" s="21"/>
      <c r="E33" s="41">
        <f>(+E24/E16)</f>
        <v>-2.5363670272286466E-2</v>
      </c>
      <c r="F33" s="41"/>
      <c r="G33" s="41"/>
      <c r="H33" s="41"/>
      <c r="I33" s="41">
        <f>+I24/I16</f>
        <v>-2.1758050478677113E-2</v>
      </c>
      <c r="J33" s="41"/>
      <c r="K33" s="41">
        <f>(+K24/K16)</f>
        <v>-1.6195584897874975E-2</v>
      </c>
      <c r="M33" s="41">
        <f>(+M24/M16)</f>
        <v>-3.1067372367405449E-2</v>
      </c>
      <c r="N33" s="41"/>
      <c r="O33" s="41"/>
      <c r="P33" s="41"/>
      <c r="Q33" s="41">
        <f>+Q24/Q16</f>
        <v>-1.5161539309736466E-2</v>
      </c>
      <c r="R33" s="41"/>
      <c r="S33" s="41">
        <f>(+S24/S16)</f>
        <v>-1.8775242877415131E-2</v>
      </c>
    </row>
    <row r="34" spans="1:19" s="36" customFormat="1" ht="16.5" customHeight="1" thickBot="1">
      <c r="B34" s="2"/>
      <c r="C34" s="28" t="s">
        <v>43</v>
      </c>
      <c r="D34" s="21"/>
      <c r="E34" s="42">
        <f>+E25/E16</f>
        <v>0.10360976418417674</v>
      </c>
      <c r="F34" s="41"/>
      <c r="G34" s="41"/>
      <c r="H34" s="41"/>
      <c r="I34" s="42">
        <f>+I25/I16</f>
        <v>0.11185710141323719</v>
      </c>
      <c r="J34" s="41"/>
      <c r="K34" s="42">
        <f>+K25/K16</f>
        <v>0.1337940994429544</v>
      </c>
      <c r="M34" s="42">
        <f>+M25/M16</f>
        <v>3.8151946190318663E-2</v>
      </c>
      <c r="N34" s="41"/>
      <c r="O34" s="41"/>
      <c r="P34" s="41"/>
      <c r="Q34" s="42">
        <f>+Q25/Q16</f>
        <v>6.8612856985334647E-2</v>
      </c>
      <c r="R34" s="41"/>
      <c r="S34" s="42">
        <f>+S25/S16</f>
        <v>0.11991049012116584</v>
      </c>
    </row>
    <row r="35" spans="1:19" ht="13.5" thickTop="1">
      <c r="F35" s="52"/>
      <c r="J35" s="52"/>
    </row>
    <row r="37" spans="1:19" ht="29.25" customHeight="1">
      <c r="A37" s="127">
        <v>1</v>
      </c>
      <c r="B37" s="220" t="s">
        <v>143</v>
      </c>
      <c r="C37" s="220"/>
      <c r="D37" s="220"/>
      <c r="E37" s="220"/>
      <c r="F37" s="220"/>
      <c r="G37" s="220"/>
      <c r="H37" s="220"/>
      <c r="I37" s="220"/>
      <c r="J37" s="220"/>
      <c r="K37" s="220"/>
    </row>
    <row r="38" spans="1:19">
      <c r="A38" s="1"/>
      <c r="B38" s="194"/>
      <c r="C38" s="195"/>
      <c r="D38" s="196"/>
      <c r="E38" s="196"/>
      <c r="F38" s="196"/>
      <c r="G38" s="196"/>
      <c r="H38" s="196"/>
      <c r="I38" s="195"/>
      <c r="J38" s="197"/>
      <c r="K38" s="190"/>
    </row>
    <row r="39" spans="1:19" ht="36.75" customHeight="1">
      <c r="A39" s="127">
        <v>2</v>
      </c>
      <c r="B39" s="198" t="s">
        <v>82</v>
      </c>
      <c r="C39" s="204"/>
      <c r="D39" s="204"/>
      <c r="E39" s="204"/>
      <c r="F39" s="204"/>
      <c r="G39" s="204"/>
      <c r="H39" s="204"/>
      <c r="I39" s="204"/>
      <c r="J39" s="204"/>
      <c r="K39" s="204"/>
    </row>
    <row r="40" spans="1:19" ht="9.75" customHeight="1">
      <c r="B40" s="190"/>
      <c r="C40" s="190"/>
      <c r="D40" s="190"/>
      <c r="E40" s="190"/>
      <c r="F40" s="190"/>
      <c r="G40" s="190"/>
      <c r="H40" s="190"/>
      <c r="I40" s="190"/>
      <c r="J40" s="190"/>
      <c r="K40" s="190"/>
    </row>
    <row r="41" spans="1:19" ht="51" customHeight="1">
      <c r="A41" s="127">
        <v>3</v>
      </c>
      <c r="B41" s="198" t="s">
        <v>152</v>
      </c>
      <c r="C41" s="199"/>
      <c r="D41" s="200"/>
      <c r="E41" s="200"/>
      <c r="F41" s="200"/>
      <c r="G41" s="200"/>
      <c r="H41" s="200"/>
      <c r="I41" s="199"/>
      <c r="J41" s="201"/>
      <c r="K41" s="204"/>
    </row>
    <row r="43" spans="1:19" ht="15.75">
      <c r="A43" s="127"/>
      <c r="B43" s="232"/>
      <c r="C43" s="218"/>
      <c r="D43" s="218"/>
      <c r="E43" s="218"/>
      <c r="F43" s="218"/>
      <c r="G43" s="218"/>
      <c r="H43" s="218"/>
      <c r="I43" s="218"/>
      <c r="J43" s="218"/>
      <c r="K43" s="218"/>
    </row>
    <row r="62" spans="2:10">
      <c r="B62" s="190"/>
      <c r="C62" s="190"/>
      <c r="D62" s="190"/>
      <c r="E62" s="190"/>
      <c r="F62" s="190"/>
      <c r="G62" s="190"/>
      <c r="H62" s="190"/>
      <c r="I62" s="190"/>
      <c r="J62" s="190"/>
    </row>
    <row r="63" spans="2:10">
      <c r="B63" s="190"/>
      <c r="C63" s="190"/>
      <c r="D63" s="190"/>
      <c r="E63" s="190"/>
      <c r="F63" s="190"/>
      <c r="G63" s="190"/>
      <c r="H63" s="190"/>
      <c r="I63" s="190"/>
      <c r="J63" s="190"/>
    </row>
    <row r="64" spans="2:10">
      <c r="B64" s="190"/>
      <c r="C64" s="190"/>
      <c r="D64" s="190"/>
      <c r="E64" s="190"/>
      <c r="F64" s="190"/>
      <c r="G64" s="190"/>
      <c r="H64" s="190"/>
      <c r="I64" s="190"/>
      <c r="J64" s="190"/>
    </row>
    <row r="65" spans="2:10">
      <c r="B65" s="190"/>
      <c r="C65" s="190"/>
      <c r="D65" s="190"/>
      <c r="E65" s="190"/>
      <c r="F65" s="190"/>
      <c r="G65" s="190"/>
      <c r="H65" s="190"/>
      <c r="I65" s="190"/>
      <c r="J65" s="190"/>
    </row>
    <row r="66" spans="2:10">
      <c r="B66" s="190"/>
      <c r="C66" s="190"/>
      <c r="D66" s="190"/>
      <c r="E66" s="190"/>
      <c r="F66" s="190"/>
      <c r="G66" s="190"/>
      <c r="H66" s="190"/>
      <c r="I66" s="190"/>
      <c r="J66" s="190"/>
    </row>
  </sheetData>
  <mergeCells count="14">
    <mergeCell ref="B41:K41"/>
    <mergeCell ref="B43:K43"/>
    <mergeCell ref="B37:K37"/>
    <mergeCell ref="B39:K39"/>
    <mergeCell ref="G10:G11"/>
    <mergeCell ref="I10:I11"/>
    <mergeCell ref="O10:O11"/>
    <mergeCell ref="Q10:Q11"/>
    <mergeCell ref="A1:T1"/>
    <mergeCell ref="B3:S3"/>
    <mergeCell ref="B4:S4"/>
    <mergeCell ref="B5:S5"/>
    <mergeCell ref="E10:E11"/>
    <mergeCell ref="K10:K11"/>
  </mergeCells>
  <phoneticPr fontId="0" type="noConversion"/>
  <pageMargins left="0.75" right="0.75" top="1" bottom="1" header="0.5" footer="0.5"/>
  <pageSetup scale="89" orientation="portrait" r:id="rId1"/>
  <headerFooter alignWithMargins="0"/>
  <ignoredErrors>
    <ignoredError sqref="I23" formula="1"/>
  </ignoredErrors>
</worksheet>
</file>

<file path=xl/worksheets/sheet7.xml><?xml version="1.0" encoding="utf-8"?>
<worksheet xmlns="http://schemas.openxmlformats.org/spreadsheetml/2006/main" xmlns:r="http://schemas.openxmlformats.org/officeDocument/2006/relationships">
  <sheetPr>
    <pageSetUpPr fitToPage="1"/>
  </sheetPr>
  <dimension ref="A1:M66"/>
  <sheetViews>
    <sheetView tabSelected="1" topLeftCell="A28" zoomScaleNormal="100" workbookViewId="0">
      <selection activeCell="C71" sqref="C71"/>
    </sheetView>
  </sheetViews>
  <sheetFormatPr defaultRowHeight="12.75"/>
  <cols>
    <col min="1" max="1" width="1.85546875" customWidth="1"/>
    <col min="2" max="2" width="6.42578125" customWidth="1"/>
    <col min="3" max="3" width="23.5703125" customWidth="1"/>
    <col min="4" max="4" width="6.140625" customWidth="1"/>
    <col min="5" max="5" width="9.85546875" customWidth="1"/>
    <col min="6" max="6" width="1.28515625" customWidth="1"/>
    <col min="7" max="7" width="12.42578125" customWidth="1"/>
    <col min="8" max="8" width="1.28515625" customWidth="1"/>
    <col min="9" max="9" width="13.5703125" customWidth="1"/>
    <col min="10" max="10" width="1.5703125" customWidth="1"/>
    <col min="11" max="11" width="13.28515625" customWidth="1"/>
    <col min="12" max="12" width="9.28515625" bestFit="1" customWidth="1"/>
  </cols>
  <sheetData>
    <row r="1" spans="1:13" ht="12.75" customHeight="1">
      <c r="A1" s="229" t="s">
        <v>128</v>
      </c>
      <c r="B1" s="229"/>
      <c r="C1" s="229"/>
      <c r="D1" s="229"/>
      <c r="E1" s="229"/>
      <c r="F1" s="229"/>
      <c r="G1" s="229"/>
      <c r="H1" s="229"/>
      <c r="I1" s="229"/>
      <c r="J1" s="229"/>
      <c r="K1" s="229"/>
      <c r="L1" s="229"/>
    </row>
    <row r="2" spans="1:13">
      <c r="A2" s="36"/>
      <c r="B2" s="7"/>
      <c r="C2" s="7"/>
      <c r="D2" s="7"/>
    </row>
    <row r="3" spans="1:13" ht="15.75">
      <c r="A3" s="36"/>
      <c r="B3" s="210" t="s">
        <v>67</v>
      </c>
      <c r="C3" s="210"/>
      <c r="D3" s="210"/>
      <c r="E3" s="210"/>
      <c r="F3" s="210"/>
      <c r="G3" s="210"/>
      <c r="H3" s="210"/>
      <c r="I3" s="210"/>
      <c r="J3" s="210"/>
      <c r="K3" s="210"/>
    </row>
    <row r="4" spans="1:13" ht="15.75">
      <c r="A4" s="36"/>
      <c r="B4" s="211" t="s">
        <v>34</v>
      </c>
      <c r="C4" s="211"/>
      <c r="D4" s="211"/>
      <c r="E4" s="211"/>
      <c r="F4" s="211"/>
      <c r="G4" s="211"/>
      <c r="H4" s="211"/>
      <c r="I4" s="211"/>
      <c r="J4" s="211"/>
      <c r="K4" s="211"/>
    </row>
    <row r="5" spans="1:13">
      <c r="A5" s="36"/>
      <c r="B5" s="214" t="s">
        <v>12</v>
      </c>
      <c r="C5" s="214"/>
      <c r="D5" s="214"/>
      <c r="E5" s="214"/>
      <c r="F5" s="214"/>
      <c r="G5" s="214"/>
      <c r="H5" s="214"/>
      <c r="I5" s="214"/>
      <c r="J5" s="214"/>
      <c r="K5" s="214"/>
    </row>
    <row r="6" spans="1:13">
      <c r="A6" s="36"/>
      <c r="B6" s="4"/>
      <c r="C6" s="9"/>
      <c r="D6" s="9"/>
    </row>
    <row r="7" spans="1:13">
      <c r="A7" s="36"/>
      <c r="B7" s="4"/>
      <c r="C7" s="9"/>
      <c r="D7" s="9"/>
    </row>
    <row r="8" spans="1:13">
      <c r="A8" s="36"/>
      <c r="B8" s="36"/>
      <c r="C8" s="36"/>
      <c r="D8" s="36"/>
      <c r="E8" s="22" t="s">
        <v>87</v>
      </c>
      <c r="F8" s="22"/>
      <c r="G8" s="22"/>
      <c r="H8" s="22"/>
      <c r="I8" s="22"/>
      <c r="J8" s="22"/>
      <c r="K8" s="22"/>
    </row>
    <row r="9" spans="1:13">
      <c r="A9" s="36"/>
      <c r="B9" s="2"/>
      <c r="C9" s="21"/>
      <c r="D9" s="21"/>
    </row>
    <row r="10" spans="1:13" ht="12.75" customHeight="1">
      <c r="A10" s="36"/>
      <c r="B10" s="2"/>
      <c r="C10" s="21"/>
      <c r="D10" s="21"/>
      <c r="E10" s="230" t="s">
        <v>76</v>
      </c>
      <c r="F10" s="58"/>
      <c r="G10" s="227" t="s">
        <v>80</v>
      </c>
      <c r="H10" s="59"/>
      <c r="I10" s="227" t="s">
        <v>81</v>
      </c>
      <c r="J10" s="59"/>
      <c r="K10" s="231" t="s">
        <v>121</v>
      </c>
    </row>
    <row r="11" spans="1:13" ht="21" customHeight="1">
      <c r="A11" s="36"/>
      <c r="B11" s="24"/>
      <c r="C11" s="21"/>
      <c r="D11" s="21"/>
      <c r="E11" s="228"/>
      <c r="F11" s="60"/>
      <c r="G11" s="228"/>
      <c r="H11" s="59"/>
      <c r="I11" s="228"/>
      <c r="J11" s="59"/>
      <c r="K11" s="219"/>
    </row>
    <row r="12" spans="1:13" ht="13.5">
      <c r="A12" s="36"/>
      <c r="B12" s="24" t="s">
        <v>1</v>
      </c>
      <c r="C12" s="21"/>
      <c r="D12" s="21"/>
      <c r="E12" s="2"/>
      <c r="F12" s="3"/>
      <c r="G12" s="36"/>
      <c r="H12" s="45"/>
      <c r="I12" s="36"/>
      <c r="J12" s="45"/>
      <c r="K12" s="2"/>
    </row>
    <row r="13" spans="1:13" ht="12.75" customHeight="1">
      <c r="A13" s="36"/>
      <c r="B13" s="24"/>
      <c r="C13" s="21" t="s">
        <v>48</v>
      </c>
      <c r="D13" s="21"/>
      <c r="E13" s="25">
        <v>4446.1000000000004</v>
      </c>
      <c r="F13" s="38"/>
      <c r="G13" s="38"/>
      <c r="H13" s="38"/>
      <c r="I13" s="25">
        <f>E13+G13</f>
        <v>4446.1000000000004</v>
      </c>
      <c r="J13" s="38"/>
      <c r="K13" s="25">
        <v>1295.3</v>
      </c>
      <c r="L13" s="180"/>
    </row>
    <row r="14" spans="1:13">
      <c r="A14" s="36"/>
      <c r="B14" s="2"/>
      <c r="C14" s="21" t="s">
        <v>51</v>
      </c>
      <c r="D14" s="21"/>
      <c r="E14" s="38">
        <v>2112.9</v>
      </c>
      <c r="F14" s="38"/>
      <c r="G14" s="38"/>
      <c r="H14" s="38"/>
      <c r="I14" s="38">
        <f>E14+G14</f>
        <v>2112.9</v>
      </c>
      <c r="J14" s="38"/>
      <c r="K14" s="167">
        <v>1560.2</v>
      </c>
      <c r="L14" s="180"/>
    </row>
    <row r="15" spans="1:13" s="52" customFormat="1">
      <c r="A15" s="45"/>
      <c r="B15" s="3"/>
      <c r="C15" s="55" t="s">
        <v>50</v>
      </c>
      <c r="D15" s="55"/>
      <c r="E15" s="26">
        <v>1850.6</v>
      </c>
      <c r="F15" s="38"/>
      <c r="G15" s="38"/>
      <c r="H15" s="38"/>
      <c r="I15" s="26">
        <f>E15+G15</f>
        <v>1850.6</v>
      </c>
      <c r="J15" s="38"/>
      <c r="K15" s="26">
        <v>881.6</v>
      </c>
      <c r="L15" s="180"/>
      <c r="M15"/>
    </row>
    <row r="16" spans="1:13" ht="13.5" thickBot="1">
      <c r="A16" s="36"/>
      <c r="B16" s="2"/>
      <c r="C16" s="28" t="s">
        <v>43</v>
      </c>
      <c r="D16" s="28"/>
      <c r="E16" s="40">
        <f>SUM(E13:E15)</f>
        <v>8409.6</v>
      </c>
      <c r="F16" s="46"/>
      <c r="G16" s="46"/>
      <c r="H16" s="46"/>
      <c r="I16" s="40">
        <f>+E16+G16</f>
        <v>8409.6</v>
      </c>
      <c r="J16" s="46"/>
      <c r="K16" s="40">
        <f>SUM(K13:K15)</f>
        <v>3737.1</v>
      </c>
    </row>
    <row r="17" spans="1:13" ht="13.5" thickTop="1">
      <c r="A17" s="36"/>
      <c r="B17" s="2"/>
      <c r="C17" s="21"/>
      <c r="D17" s="21"/>
      <c r="E17" s="2"/>
      <c r="F17" s="3"/>
      <c r="G17" s="3"/>
      <c r="H17" s="3"/>
      <c r="I17" s="2"/>
      <c r="J17" s="3"/>
      <c r="K17" s="2"/>
    </row>
    <row r="18" spans="1:13">
      <c r="A18" s="36"/>
      <c r="B18" s="2"/>
      <c r="C18" s="21"/>
      <c r="D18" s="21"/>
      <c r="E18" s="2"/>
      <c r="F18" s="3"/>
      <c r="G18" s="2"/>
      <c r="H18" s="3"/>
      <c r="I18" s="2"/>
      <c r="J18" s="3"/>
      <c r="K18" s="2"/>
    </row>
    <row r="19" spans="1:13" ht="13.5">
      <c r="A19" s="36"/>
      <c r="B19" s="24" t="s">
        <v>49</v>
      </c>
      <c r="C19" s="21"/>
      <c r="D19" s="21"/>
      <c r="E19" s="2"/>
      <c r="F19" s="3"/>
      <c r="G19" s="2"/>
      <c r="H19" s="3"/>
      <c r="I19" s="2"/>
      <c r="J19" s="3"/>
      <c r="K19" s="2"/>
    </row>
    <row r="20" spans="1:13" ht="12.75" customHeight="1">
      <c r="A20" s="36"/>
      <c r="B20" s="24"/>
      <c r="C20" s="21" t="s">
        <v>48</v>
      </c>
      <c r="D20" s="21"/>
      <c r="E20" s="25">
        <v>475.5</v>
      </c>
      <c r="F20" s="25"/>
      <c r="G20" s="25">
        <v>127.9</v>
      </c>
      <c r="H20" s="25"/>
      <c r="I20" s="25">
        <f>E20+G20</f>
        <v>603.4</v>
      </c>
      <c r="J20" s="25"/>
      <c r="K20" s="25">
        <v>154.1</v>
      </c>
      <c r="L20" s="180"/>
    </row>
    <row r="21" spans="1:13">
      <c r="A21" s="36"/>
      <c r="B21" s="2"/>
      <c r="C21" s="21" t="s">
        <v>51</v>
      </c>
      <c r="D21" s="21"/>
      <c r="E21" s="38">
        <v>306</v>
      </c>
      <c r="F21" s="38"/>
      <c r="G21" s="38">
        <v>43.4</v>
      </c>
      <c r="H21" s="38"/>
      <c r="I21" s="38">
        <f>E21+G21</f>
        <v>349.4</v>
      </c>
      <c r="J21" s="38"/>
      <c r="K21" s="38">
        <v>307</v>
      </c>
      <c r="L21" s="180"/>
    </row>
    <row r="22" spans="1:13" s="52" customFormat="1">
      <c r="A22" s="45"/>
      <c r="B22" s="3"/>
      <c r="C22" s="55" t="s">
        <v>50</v>
      </c>
      <c r="D22" s="55"/>
      <c r="E22" s="26">
        <v>242.9</v>
      </c>
      <c r="F22" s="38"/>
      <c r="G22" s="26">
        <v>25.6</v>
      </c>
      <c r="H22" s="38"/>
      <c r="I22" s="26">
        <f>E22+G22</f>
        <v>268.5</v>
      </c>
      <c r="J22" s="38"/>
      <c r="K22" s="26">
        <v>89.3</v>
      </c>
      <c r="L22" s="180"/>
      <c r="M22"/>
    </row>
    <row r="23" spans="1:13">
      <c r="A23" s="36"/>
      <c r="B23" s="2"/>
      <c r="C23" s="43" t="s">
        <v>52</v>
      </c>
      <c r="D23" s="21"/>
      <c r="E23" s="38">
        <f>SUM(E20:E22)</f>
        <v>1024.4000000000001</v>
      </c>
      <c r="F23" s="38"/>
      <c r="G23" s="38">
        <f>SUM(G20:G22)</f>
        <v>196.9</v>
      </c>
      <c r="H23" s="38"/>
      <c r="I23" s="38">
        <f>+E23+G23</f>
        <v>1221.3000000000002</v>
      </c>
      <c r="J23" s="38"/>
      <c r="K23" s="38">
        <f>SUM(K20:K22)</f>
        <v>550.4</v>
      </c>
    </row>
    <row r="24" spans="1:13">
      <c r="A24" s="36"/>
      <c r="B24" s="2"/>
      <c r="C24" s="21" t="s">
        <v>47</v>
      </c>
      <c r="D24" s="21"/>
      <c r="E24" s="26">
        <v>-244.5</v>
      </c>
      <c r="F24" s="38"/>
      <c r="G24" s="26">
        <v>80.900000000000006</v>
      </c>
      <c r="H24" s="38"/>
      <c r="I24" s="26">
        <f>E24+G24</f>
        <v>-163.6</v>
      </c>
      <c r="J24" s="38"/>
      <c r="K24" s="26">
        <v>-66</v>
      </c>
    </row>
    <row r="25" spans="1:13" ht="16.5" customHeight="1" thickBot="1">
      <c r="A25" s="36"/>
      <c r="B25" s="2"/>
      <c r="C25" s="28" t="s">
        <v>43</v>
      </c>
      <c r="D25" s="21"/>
      <c r="E25" s="29">
        <f>E23+E24</f>
        <v>779.90000000000009</v>
      </c>
      <c r="F25" s="61"/>
      <c r="G25" s="29">
        <f>SUM(G23:G24)</f>
        <v>277.8</v>
      </c>
      <c r="H25" s="61"/>
      <c r="I25" s="29">
        <f>+E25+G25</f>
        <v>1057.7</v>
      </c>
      <c r="J25" s="61"/>
      <c r="K25" s="29">
        <f>K23+K24</f>
        <v>484.4</v>
      </c>
    </row>
    <row r="26" spans="1:13" ht="13.5" thickTop="1">
      <c r="A26" s="36"/>
      <c r="B26" s="2"/>
      <c r="C26" s="21"/>
      <c r="D26" s="21"/>
      <c r="E26" s="27"/>
      <c r="F26" s="38"/>
      <c r="G26" s="27"/>
      <c r="H26" s="38"/>
      <c r="I26" s="27"/>
      <c r="J26" s="38"/>
      <c r="K26" s="27"/>
    </row>
    <row r="27" spans="1:13">
      <c r="E27" s="36"/>
      <c r="F27" s="45"/>
      <c r="G27" s="36"/>
      <c r="H27" s="45"/>
      <c r="I27" s="36"/>
      <c r="J27" s="45"/>
      <c r="K27" s="36"/>
    </row>
    <row r="28" spans="1:13" s="36" customFormat="1" ht="13.5">
      <c r="B28" s="24" t="s">
        <v>53</v>
      </c>
      <c r="C28" s="21"/>
      <c r="D28" s="21"/>
      <c r="E28" s="3"/>
      <c r="F28" s="3"/>
      <c r="G28" s="3"/>
      <c r="H28" s="3"/>
      <c r="I28" s="3"/>
      <c r="J28" s="3"/>
      <c r="K28" s="3"/>
    </row>
    <row r="29" spans="1:13" s="36" customFormat="1" ht="12.75" customHeight="1">
      <c r="B29" s="24"/>
      <c r="C29" s="21" t="s">
        <v>48</v>
      </c>
      <c r="D29" s="56"/>
      <c r="E29" s="41">
        <f>+E20/E13</f>
        <v>0.10694766199590651</v>
      </c>
      <c r="F29" s="41"/>
      <c r="G29" s="41"/>
      <c r="H29" s="41"/>
      <c r="I29" s="41">
        <f>+I20/I13</f>
        <v>0.13571444636872762</v>
      </c>
      <c r="J29" s="41"/>
      <c r="K29" s="41">
        <f>+K20/K13</f>
        <v>0.1189685787076353</v>
      </c>
      <c r="L29" s="179"/>
    </row>
    <row r="30" spans="1:13" s="36" customFormat="1">
      <c r="B30" s="2"/>
      <c r="C30" s="21" t="s">
        <v>51</v>
      </c>
      <c r="D30" s="21"/>
      <c r="E30" s="41">
        <f>+E21/E14</f>
        <v>0.14482464858724975</v>
      </c>
      <c r="F30" s="41"/>
      <c r="G30" s="41"/>
      <c r="H30" s="41"/>
      <c r="I30" s="41">
        <f>+I21/I14</f>
        <v>0.16536513796204266</v>
      </c>
      <c r="J30" s="41"/>
      <c r="K30" s="41">
        <f>+K21/K14</f>
        <v>0.1967696449173183</v>
      </c>
      <c r="L30" s="179"/>
    </row>
    <row r="31" spans="1:13" s="45" customFormat="1">
      <c r="B31" s="3"/>
      <c r="C31" s="55" t="s">
        <v>50</v>
      </c>
      <c r="D31" s="55"/>
      <c r="E31" s="44">
        <f>+E22/E15</f>
        <v>0.13125472819626069</v>
      </c>
      <c r="F31" s="41"/>
      <c r="G31" s="41"/>
      <c r="H31" s="41"/>
      <c r="I31" s="44">
        <f>+I22/I15</f>
        <v>0.14508807954177025</v>
      </c>
      <c r="J31" s="41"/>
      <c r="K31" s="44">
        <f>+K22/K15</f>
        <v>0.10129310344827586</v>
      </c>
      <c r="L31" s="179"/>
    </row>
    <row r="32" spans="1:13" s="36" customFormat="1">
      <c r="B32" s="2"/>
      <c r="C32" s="43" t="s">
        <v>52</v>
      </c>
      <c r="D32" s="21"/>
      <c r="E32" s="41">
        <f>E23/E16</f>
        <v>0.12181316590563167</v>
      </c>
      <c r="F32" s="41"/>
      <c r="G32" s="41"/>
      <c r="H32" s="41"/>
      <c r="I32" s="41">
        <f>+I23/I16</f>
        <v>0.14522688356164384</v>
      </c>
      <c r="J32" s="41"/>
      <c r="K32" s="41">
        <f>K23/K16</f>
        <v>0.14727997645232935</v>
      </c>
    </row>
    <row r="33" spans="1:11" s="36" customFormat="1">
      <c r="B33" s="2"/>
      <c r="C33" s="21" t="s">
        <v>47</v>
      </c>
      <c r="D33" s="21"/>
      <c r="E33" s="41">
        <f>(+E24/E16)</f>
        <v>-2.9073915525114152E-2</v>
      </c>
      <c r="F33" s="41"/>
      <c r="G33" s="41"/>
      <c r="H33" s="41"/>
      <c r="I33" s="41">
        <f>+I24/I16</f>
        <v>-1.9453957382039571E-2</v>
      </c>
      <c r="J33" s="41"/>
      <c r="K33" s="41">
        <f>(+K24/K16)</f>
        <v>-1.7660752990286587E-2</v>
      </c>
    </row>
    <row r="34" spans="1:11" s="36" customFormat="1" ht="16.5" customHeight="1" thickBot="1">
      <c r="B34" s="2"/>
      <c r="C34" s="28" t="s">
        <v>43</v>
      </c>
      <c r="D34" s="21"/>
      <c r="E34" s="42">
        <f>+E25/E16</f>
        <v>9.2739250380517516E-2</v>
      </c>
      <c r="F34" s="41"/>
      <c r="G34" s="41"/>
      <c r="H34" s="41"/>
      <c r="I34" s="42">
        <f>+I25/I16</f>
        <v>0.12577292617960426</v>
      </c>
      <c r="J34" s="41"/>
      <c r="K34" s="42">
        <f>+K25/K16</f>
        <v>0.12961922346204277</v>
      </c>
    </row>
    <row r="35" spans="1:11" ht="13.5" thickTop="1"/>
    <row r="37" spans="1:11" ht="29.25" customHeight="1">
      <c r="A37" s="127">
        <v>1</v>
      </c>
      <c r="B37" s="220" t="s">
        <v>144</v>
      </c>
      <c r="C37" s="220"/>
      <c r="D37" s="220"/>
      <c r="E37" s="220"/>
      <c r="F37" s="220"/>
      <c r="G37" s="220"/>
      <c r="H37" s="220"/>
      <c r="I37" s="220"/>
      <c r="J37" s="220"/>
      <c r="K37" s="220"/>
    </row>
    <row r="38" spans="1:11">
      <c r="A38" s="1"/>
      <c r="B38" s="194"/>
      <c r="C38" s="195"/>
      <c r="D38" s="196"/>
      <c r="E38" s="190"/>
      <c r="F38" s="190"/>
      <c r="G38" s="190"/>
      <c r="H38" s="190"/>
      <c r="I38" s="190"/>
      <c r="J38" s="190"/>
      <c r="K38" s="190"/>
    </row>
    <row r="39" spans="1:11" ht="36.75" customHeight="1">
      <c r="A39" s="127">
        <v>2</v>
      </c>
      <c r="B39" s="198" t="s">
        <v>82</v>
      </c>
      <c r="C39" s="198"/>
      <c r="D39" s="198"/>
      <c r="E39" s="198"/>
      <c r="F39" s="198"/>
      <c r="G39" s="198"/>
      <c r="H39" s="198"/>
      <c r="I39" s="198"/>
      <c r="J39" s="198"/>
      <c r="K39" s="198"/>
    </row>
    <row r="40" spans="1:11">
      <c r="B40" s="190"/>
      <c r="C40" s="190"/>
      <c r="D40" s="190"/>
      <c r="E40" s="190"/>
      <c r="F40" s="190"/>
      <c r="G40" s="190"/>
      <c r="H40" s="190"/>
      <c r="I40" s="190"/>
      <c r="J40" s="190">
        <v>0.8</v>
      </c>
      <c r="K40" s="190"/>
    </row>
    <row r="41" spans="1:11" ht="51.75" customHeight="1">
      <c r="A41" s="127">
        <v>3</v>
      </c>
      <c r="B41" s="198" t="s">
        <v>147</v>
      </c>
      <c r="C41" s="199"/>
      <c r="D41" s="200"/>
      <c r="E41" s="200"/>
      <c r="F41" s="200"/>
      <c r="G41" s="200"/>
      <c r="H41" s="200"/>
      <c r="I41" s="199"/>
      <c r="J41" s="201"/>
      <c r="K41" s="204"/>
    </row>
    <row r="62" spans="2:10">
      <c r="B62" s="190"/>
      <c r="C62" s="190"/>
      <c r="D62" s="190"/>
      <c r="E62" s="190"/>
      <c r="F62" s="190"/>
      <c r="G62" s="190"/>
      <c r="H62" s="190"/>
      <c r="I62" s="190"/>
      <c r="J62" s="190"/>
    </row>
    <row r="63" spans="2:10">
      <c r="B63" s="190"/>
      <c r="C63" s="190"/>
      <c r="D63" s="190"/>
      <c r="E63" s="190"/>
      <c r="F63" s="190"/>
      <c r="G63" s="190"/>
      <c r="H63" s="190"/>
      <c r="I63" s="190"/>
      <c r="J63" s="190"/>
    </row>
    <row r="64" spans="2:10">
      <c r="B64" s="190"/>
      <c r="C64" s="190"/>
      <c r="D64" s="190"/>
      <c r="E64" s="190"/>
      <c r="F64" s="190"/>
      <c r="G64" s="190"/>
      <c r="H64" s="190"/>
      <c r="I64" s="190"/>
      <c r="J64" s="190"/>
    </row>
    <row r="65" spans="2:10">
      <c r="B65" s="190"/>
      <c r="C65" s="190"/>
      <c r="D65" s="190"/>
      <c r="E65" s="190"/>
      <c r="F65" s="190"/>
      <c r="G65" s="190"/>
      <c r="H65" s="190"/>
      <c r="I65" s="190"/>
      <c r="J65" s="190"/>
    </row>
    <row r="66" spans="2:10">
      <c r="B66" s="190"/>
      <c r="C66" s="190"/>
      <c r="D66" s="190"/>
      <c r="E66" s="190"/>
      <c r="F66" s="190"/>
      <c r="G66" s="190"/>
      <c r="H66" s="190"/>
      <c r="I66" s="190"/>
      <c r="J66" s="190"/>
    </row>
  </sheetData>
  <mergeCells count="11">
    <mergeCell ref="B41:K41"/>
    <mergeCell ref="B37:K37"/>
    <mergeCell ref="B39:K39"/>
    <mergeCell ref="A1:L1"/>
    <mergeCell ref="B3:K3"/>
    <mergeCell ref="B4:K4"/>
    <mergeCell ref="B5:K5"/>
    <mergeCell ref="G10:G11"/>
    <mergeCell ref="I10:I11"/>
    <mergeCell ref="E10:E11"/>
    <mergeCell ref="K10:K11"/>
  </mergeCells>
  <phoneticPr fontId="8" type="noConversion"/>
  <pageMargins left="0.75" right="0.75" top="1" bottom="1" header="0.5" footer="0.5"/>
  <pageSetup scale="90" orientation="portrait" r:id="rId1"/>
  <headerFooter alignWithMargins="0"/>
  <ignoredErrors>
    <ignoredError sqref="I23" formula="1"/>
  </ignoredErrors>
</worksheet>
</file>

<file path=xl/worksheets/sheet8.xml><?xml version="1.0" encoding="utf-8"?>
<worksheet xmlns="http://schemas.openxmlformats.org/spreadsheetml/2006/main" xmlns:r="http://schemas.openxmlformats.org/officeDocument/2006/relationships">
  <sheetPr>
    <pageSetUpPr fitToPage="1"/>
  </sheetPr>
  <dimension ref="A2:BC70"/>
  <sheetViews>
    <sheetView tabSelected="1" zoomScaleNormal="100" zoomScaleSheetLayoutView="85" workbookViewId="0">
      <selection activeCell="C71" sqref="C71"/>
    </sheetView>
  </sheetViews>
  <sheetFormatPr defaultRowHeight="12.75"/>
  <cols>
    <col min="1" max="1" width="2.140625" style="129" customWidth="1"/>
    <col min="2" max="2" width="30.7109375" style="129" customWidth="1"/>
    <col min="3" max="3" width="32.140625" style="129" customWidth="1"/>
    <col min="4" max="4" width="10.7109375" style="130" customWidth="1"/>
    <col min="5" max="5" width="2" style="130" customWidth="1"/>
    <col min="6" max="6" width="11.7109375" style="130" customWidth="1"/>
    <col min="7" max="7" width="2.28515625" style="130" customWidth="1"/>
    <col min="8" max="8" width="14.5703125" style="130" customWidth="1"/>
    <col min="9" max="9" width="2.7109375" style="129" hidden="1" customWidth="1"/>
    <col min="10" max="10" width="10.7109375" style="131" hidden="1" customWidth="1"/>
    <col min="11" max="11" width="5.5703125" style="129" hidden="1" customWidth="1"/>
    <col min="12" max="12" width="10.7109375" style="130" hidden="1" customWidth="1"/>
    <col min="13" max="13" width="2" style="130" hidden="1" customWidth="1"/>
    <col min="14" max="14" width="11.7109375" style="130" hidden="1" customWidth="1"/>
    <col min="15" max="15" width="2.28515625" style="130" hidden="1" customWidth="1"/>
    <col min="16" max="16" width="10.7109375" style="130" hidden="1" customWidth="1"/>
    <col min="17" max="17" width="2.7109375" style="129" hidden="1" customWidth="1"/>
    <col min="18" max="18" width="9.28515625" style="131" hidden="1" customWidth="1"/>
    <col min="19" max="16384" width="9.140625" style="129"/>
  </cols>
  <sheetData>
    <row r="2" spans="1:18">
      <c r="A2" s="202" t="s">
        <v>129</v>
      </c>
      <c r="B2" s="202"/>
      <c r="C2" s="202"/>
      <c r="D2" s="202"/>
      <c r="E2" s="202"/>
      <c r="F2" s="202"/>
      <c r="G2" s="202"/>
      <c r="H2" s="202"/>
      <c r="I2" s="202"/>
      <c r="J2" s="202"/>
      <c r="K2" s="202"/>
      <c r="L2" s="202"/>
      <c r="M2" s="202"/>
      <c r="N2" s="202"/>
      <c r="O2" s="202"/>
      <c r="P2" s="202"/>
      <c r="Q2" s="202"/>
      <c r="R2" s="202"/>
    </row>
    <row r="4" spans="1:18" ht="15.75">
      <c r="A4" s="205" t="s">
        <v>67</v>
      </c>
      <c r="B4" s="205"/>
      <c r="C4" s="205"/>
      <c r="D4" s="205"/>
      <c r="E4" s="205"/>
      <c r="F4" s="205"/>
      <c r="G4" s="205"/>
      <c r="H4" s="205"/>
      <c r="I4" s="205"/>
      <c r="J4" s="205"/>
      <c r="K4" s="205"/>
      <c r="L4" s="205"/>
      <c r="M4" s="205"/>
      <c r="N4" s="205"/>
      <c r="O4" s="205"/>
      <c r="P4" s="205"/>
      <c r="Q4" s="205"/>
      <c r="R4" s="205"/>
    </row>
    <row r="5" spans="1:18" ht="15.75">
      <c r="A5" s="205" t="s">
        <v>145</v>
      </c>
      <c r="B5" s="205"/>
      <c r="C5" s="205"/>
      <c r="D5" s="205"/>
      <c r="E5" s="205"/>
      <c r="F5" s="205"/>
      <c r="G5" s="205"/>
      <c r="H5" s="205"/>
      <c r="I5" s="205"/>
      <c r="J5" s="205"/>
      <c r="K5" s="205"/>
      <c r="L5" s="205"/>
      <c r="M5" s="205"/>
      <c r="N5" s="205"/>
      <c r="O5" s="205"/>
      <c r="P5" s="205"/>
      <c r="Q5" s="205"/>
      <c r="R5" s="205"/>
    </row>
    <row r="6" spans="1:18" ht="13.5" customHeight="1">
      <c r="A6" s="202" t="s">
        <v>54</v>
      </c>
      <c r="B6" s="202"/>
      <c r="C6" s="202"/>
      <c r="D6" s="202"/>
      <c r="E6" s="202"/>
      <c r="F6" s="202"/>
      <c r="G6" s="202"/>
      <c r="H6" s="202"/>
      <c r="I6" s="202"/>
      <c r="J6" s="202"/>
      <c r="K6" s="202"/>
      <c r="L6" s="202"/>
      <c r="M6" s="202"/>
      <c r="N6" s="202"/>
      <c r="O6" s="202"/>
      <c r="P6" s="202"/>
      <c r="Q6" s="202"/>
      <c r="R6" s="202"/>
    </row>
    <row r="7" spans="1:18" ht="9" customHeight="1"/>
    <row r="8" spans="1:18">
      <c r="D8" s="203" t="s">
        <v>139</v>
      </c>
      <c r="E8" s="203"/>
      <c r="F8" s="203"/>
      <c r="G8" s="203"/>
      <c r="H8" s="203"/>
      <c r="I8" s="203"/>
      <c r="J8" s="203"/>
      <c r="L8" s="203" t="s">
        <v>87</v>
      </c>
      <c r="M8" s="203"/>
      <c r="N8" s="203"/>
      <c r="O8" s="203"/>
      <c r="P8" s="203"/>
      <c r="Q8" s="203"/>
      <c r="R8" s="203"/>
    </row>
    <row r="9" spans="1:18" ht="30.75" customHeight="1">
      <c r="D9" s="133" t="s">
        <v>122</v>
      </c>
      <c r="E9" s="134"/>
      <c r="F9" s="128" t="s">
        <v>80</v>
      </c>
      <c r="G9" s="134"/>
      <c r="H9" s="128" t="s">
        <v>123</v>
      </c>
      <c r="I9" s="135"/>
      <c r="J9" s="181" t="s">
        <v>121</v>
      </c>
      <c r="L9" s="133" t="s">
        <v>76</v>
      </c>
      <c r="M9" s="134"/>
      <c r="N9" s="128" t="s">
        <v>80</v>
      </c>
      <c r="O9" s="134"/>
      <c r="P9" s="128" t="s">
        <v>81</v>
      </c>
      <c r="Q9" s="135"/>
      <c r="R9" s="132">
        <v>2009</v>
      </c>
    </row>
    <row r="10" spans="1:18">
      <c r="D10" s="136"/>
      <c r="E10" s="136"/>
      <c r="F10" s="136"/>
      <c r="G10" s="136"/>
      <c r="H10" s="136"/>
      <c r="I10" s="130"/>
      <c r="J10" s="136"/>
      <c r="K10" s="130"/>
      <c r="L10" s="136"/>
      <c r="M10" s="136"/>
      <c r="N10" s="136"/>
      <c r="O10" s="136"/>
      <c r="P10" s="136"/>
      <c r="Q10" s="130"/>
      <c r="R10" s="136"/>
    </row>
    <row r="11" spans="1:18" s="138" customFormat="1">
      <c r="A11" s="137" t="s">
        <v>1</v>
      </c>
      <c r="D11" s="158">
        <v>969.4</v>
      </c>
      <c r="E11" s="62"/>
      <c r="F11" s="62"/>
      <c r="G11" s="62"/>
      <c r="H11" s="62">
        <f>D11+F11</f>
        <v>969.4</v>
      </c>
      <c r="I11" s="63"/>
      <c r="J11" s="158">
        <v>969.4</v>
      </c>
      <c r="K11" s="139"/>
      <c r="L11" s="62">
        <v>3627.7</v>
      </c>
      <c r="M11" s="62"/>
      <c r="N11" s="62"/>
      <c r="O11" s="62"/>
      <c r="P11" s="62">
        <f>+L11+N11</f>
        <v>3627.7</v>
      </c>
      <c r="Q11" s="63"/>
      <c r="R11" s="62">
        <v>1832.2</v>
      </c>
    </row>
    <row r="12" spans="1:18" ht="8.25" customHeight="1">
      <c r="A12" s="140"/>
      <c r="D12" s="155"/>
      <c r="E12" s="64"/>
      <c r="F12" s="64"/>
      <c r="G12" s="64"/>
      <c r="H12" s="64"/>
      <c r="I12" s="64"/>
      <c r="J12" s="155"/>
      <c r="K12" s="130"/>
      <c r="L12" s="64"/>
      <c r="M12" s="64"/>
      <c r="N12" s="64"/>
      <c r="O12" s="64"/>
      <c r="P12" s="64"/>
      <c r="Q12" s="64"/>
      <c r="R12" s="64"/>
    </row>
    <row r="13" spans="1:18" s="138" customFormat="1">
      <c r="A13" s="137" t="s">
        <v>2</v>
      </c>
      <c r="D13" s="155"/>
      <c r="E13" s="63"/>
      <c r="F13" s="63"/>
      <c r="G13" s="63"/>
      <c r="H13" s="63"/>
      <c r="I13" s="63"/>
      <c r="J13" s="155"/>
      <c r="K13" s="139"/>
      <c r="L13" s="63"/>
      <c r="M13" s="63"/>
      <c r="N13" s="63"/>
      <c r="O13" s="63"/>
      <c r="P13" s="63"/>
      <c r="Q13" s="63"/>
      <c r="R13" s="63"/>
    </row>
    <row r="14" spans="1:18">
      <c r="B14" s="129" t="s">
        <v>3</v>
      </c>
      <c r="D14" s="155">
        <v>575.20000000000005</v>
      </c>
      <c r="E14" s="64"/>
      <c r="F14" s="64"/>
      <c r="G14" s="64"/>
      <c r="H14" s="155">
        <f>D14+F14</f>
        <v>575.20000000000005</v>
      </c>
      <c r="I14" s="64"/>
      <c r="J14" s="155">
        <v>575.20000000000005</v>
      </c>
      <c r="K14" s="130"/>
      <c r="L14" s="64">
        <v>2402.8000000000002</v>
      </c>
      <c r="M14" s="64"/>
      <c r="N14" s="64">
        <f>F14-41.6</f>
        <v>-41.6</v>
      </c>
      <c r="O14" s="64"/>
      <c r="P14" s="155">
        <f>+L14+N14</f>
        <v>2361.2000000000003</v>
      </c>
      <c r="Q14" s="64"/>
      <c r="R14" s="64">
        <v>1104.5</v>
      </c>
    </row>
    <row r="15" spans="1:18">
      <c r="B15" s="141" t="s">
        <v>55</v>
      </c>
      <c r="C15" s="140"/>
      <c r="D15" s="65">
        <f>D11-D14</f>
        <v>394.19999999999993</v>
      </c>
      <c r="E15" s="65"/>
      <c r="F15" s="65">
        <f>-F14</f>
        <v>0</v>
      </c>
      <c r="G15" s="65"/>
      <c r="H15" s="65">
        <f>F15+D15</f>
        <v>394.19999999999993</v>
      </c>
      <c r="I15" s="65"/>
      <c r="J15" s="65">
        <f>+J11-J14</f>
        <v>394.19999999999993</v>
      </c>
      <c r="K15" s="130"/>
      <c r="L15" s="65">
        <f>L11-L14</f>
        <v>1224.8999999999996</v>
      </c>
      <c r="M15" s="65"/>
      <c r="N15" s="65">
        <f>-N14</f>
        <v>41.6</v>
      </c>
      <c r="O15" s="65"/>
      <c r="P15" s="65">
        <f>N15+L15</f>
        <v>1266.4999999999995</v>
      </c>
      <c r="Q15" s="65"/>
      <c r="R15" s="65">
        <f>+R11-R14</f>
        <v>727.7</v>
      </c>
    </row>
    <row r="16" spans="1:18">
      <c r="B16" s="142" t="s">
        <v>56</v>
      </c>
      <c r="D16" s="66">
        <f>D15/D$11</f>
        <v>0.40664328450587989</v>
      </c>
      <c r="E16" s="66"/>
      <c r="F16" s="66"/>
      <c r="G16" s="66"/>
      <c r="H16" s="66">
        <f>H15/H$11</f>
        <v>0.40664328450587989</v>
      </c>
      <c r="I16" s="67"/>
      <c r="J16" s="66">
        <f>J15/J11</f>
        <v>0.40664328450587989</v>
      </c>
      <c r="K16" s="130"/>
      <c r="L16" s="66">
        <f>L15/L$11</f>
        <v>0.33765195578465684</v>
      </c>
      <c r="M16" s="66"/>
      <c r="N16" s="66"/>
      <c r="O16" s="66"/>
      <c r="P16" s="66">
        <f>P15/P$11</f>
        <v>0.34911927667668208</v>
      </c>
      <c r="Q16" s="67"/>
      <c r="R16" s="66">
        <f>R15/R11</f>
        <v>0.39717279772950553</v>
      </c>
    </row>
    <row r="17" spans="1:20" ht="8.25" customHeight="1">
      <c r="D17" s="64"/>
      <c r="E17" s="64"/>
      <c r="F17" s="64"/>
      <c r="G17" s="64"/>
      <c r="H17" s="64"/>
      <c r="I17" s="64"/>
      <c r="J17" s="64"/>
      <c r="K17" s="130"/>
      <c r="L17" s="64"/>
      <c r="M17" s="64"/>
      <c r="N17" s="64"/>
      <c r="O17" s="64"/>
      <c r="P17" s="64"/>
      <c r="Q17" s="64"/>
      <c r="R17" s="64"/>
    </row>
    <row r="18" spans="1:20">
      <c r="B18" s="129" t="s">
        <v>4</v>
      </c>
      <c r="D18" s="64">
        <v>269</v>
      </c>
      <c r="E18" s="64"/>
      <c r="F18" s="64">
        <v>-4.5</v>
      </c>
      <c r="G18" s="64"/>
      <c r="H18" s="155">
        <f>D18+F18</f>
        <v>264.5</v>
      </c>
      <c r="I18" s="64"/>
      <c r="J18" s="155">
        <v>269</v>
      </c>
      <c r="K18" s="130"/>
      <c r="L18" s="64">
        <f>959.6+7.1</f>
        <v>966.7</v>
      </c>
      <c r="M18" s="64"/>
      <c r="N18" s="64">
        <f>+F18-49</f>
        <v>-53.5</v>
      </c>
      <c r="O18" s="64"/>
      <c r="P18" s="155">
        <f>+L18+N18</f>
        <v>913.2</v>
      </c>
      <c r="Q18" s="64"/>
      <c r="R18" s="64">
        <v>508</v>
      </c>
    </row>
    <row r="19" spans="1:20">
      <c r="B19" s="142" t="s">
        <v>56</v>
      </c>
      <c r="D19" s="66">
        <f>D18/D$11</f>
        <v>0.27749123168970496</v>
      </c>
      <c r="E19" s="66"/>
      <c r="F19" s="66"/>
      <c r="G19" s="66"/>
      <c r="H19" s="66">
        <f>H18/H$11</f>
        <v>0.27284918506292555</v>
      </c>
      <c r="I19" s="68"/>
      <c r="J19" s="66">
        <f>J18/J$11</f>
        <v>0.27749123168970496</v>
      </c>
      <c r="K19" s="130"/>
      <c r="L19" s="66">
        <f>L18/L$11</f>
        <v>0.26647738236348101</v>
      </c>
      <c r="M19" s="66"/>
      <c r="N19" s="66"/>
      <c r="O19" s="66"/>
      <c r="P19" s="66">
        <f>P18/P$11</f>
        <v>0.25172974612013121</v>
      </c>
      <c r="Q19" s="68"/>
      <c r="R19" s="66">
        <f>R18/R$11</f>
        <v>0.2772623076083397</v>
      </c>
    </row>
    <row r="20" spans="1:20" ht="8.25" customHeight="1">
      <c r="D20" s="69"/>
      <c r="E20" s="69"/>
      <c r="F20" s="69"/>
      <c r="G20" s="69"/>
      <c r="H20" s="69"/>
      <c r="I20" s="64"/>
      <c r="J20" s="69"/>
      <c r="K20" s="130"/>
      <c r="L20" s="69"/>
      <c r="M20" s="69"/>
      <c r="N20" s="69"/>
      <c r="O20" s="69"/>
      <c r="P20" s="69"/>
      <c r="Q20" s="64"/>
      <c r="R20" s="69"/>
    </row>
    <row r="21" spans="1:20">
      <c r="B21" s="141" t="s">
        <v>57</v>
      </c>
      <c r="D21" s="70">
        <f>D15-D18</f>
        <v>125.19999999999993</v>
      </c>
      <c r="E21" s="70"/>
      <c r="F21" s="70">
        <f>-F18+F15</f>
        <v>4.5</v>
      </c>
      <c r="G21" s="70"/>
      <c r="H21" s="70">
        <f>F21+D21</f>
        <v>129.69999999999993</v>
      </c>
      <c r="I21" s="64"/>
      <c r="J21" s="159">
        <f>J15-J18</f>
        <v>125.19999999999993</v>
      </c>
      <c r="K21" s="130"/>
      <c r="L21" s="70">
        <f>L15-L18</f>
        <v>258.19999999999959</v>
      </c>
      <c r="M21" s="70"/>
      <c r="N21" s="70">
        <f>-N18+N15</f>
        <v>95.1</v>
      </c>
      <c r="O21" s="70"/>
      <c r="P21" s="70">
        <f>N21+L21</f>
        <v>353.29999999999961</v>
      </c>
      <c r="Q21" s="64"/>
      <c r="R21" s="70">
        <v>219.7</v>
      </c>
    </row>
    <row r="22" spans="1:20">
      <c r="B22" s="142" t="s">
        <v>56</v>
      </c>
      <c r="D22" s="66">
        <f>D21/D$11</f>
        <v>0.12915205281617489</v>
      </c>
      <c r="E22" s="66"/>
      <c r="F22" s="66"/>
      <c r="G22" s="66"/>
      <c r="H22" s="66">
        <f>H21/H$11</f>
        <v>0.13379409944295434</v>
      </c>
      <c r="I22" s="68"/>
      <c r="J22" s="66">
        <f>J21/J$11</f>
        <v>0.12915205281617489</v>
      </c>
      <c r="K22" s="130"/>
      <c r="L22" s="66">
        <f>L21/L$11</f>
        <v>7.1174573421175849E-2</v>
      </c>
      <c r="M22" s="66"/>
      <c r="N22" s="66"/>
      <c r="O22" s="66"/>
      <c r="P22" s="66">
        <f>P21/P$11</f>
        <v>9.7389530556550877E-2</v>
      </c>
      <c r="Q22" s="68"/>
      <c r="R22" s="66">
        <f>R21/R$11</f>
        <v>0.11991049012116581</v>
      </c>
    </row>
    <row r="23" spans="1:20" ht="8.25" customHeight="1">
      <c r="D23" s="129"/>
      <c r="E23" s="129"/>
      <c r="F23" s="129"/>
      <c r="G23" s="129"/>
      <c r="H23" s="129"/>
      <c r="J23" s="129"/>
      <c r="K23" s="130"/>
      <c r="L23" s="129"/>
      <c r="M23" s="129"/>
      <c r="N23" s="129"/>
      <c r="O23" s="129"/>
      <c r="P23" s="129"/>
      <c r="R23" s="129"/>
    </row>
    <row r="24" spans="1:20">
      <c r="B24" s="129" t="s">
        <v>6</v>
      </c>
      <c r="D24" s="64">
        <v>44</v>
      </c>
      <c r="E24" s="64"/>
      <c r="F24" s="64">
        <v>-14.8</v>
      </c>
      <c r="G24" s="64"/>
      <c r="H24" s="155">
        <f>D24+F24</f>
        <v>29.2</v>
      </c>
      <c r="I24" s="64"/>
      <c r="J24" s="155">
        <v>44</v>
      </c>
      <c r="K24" s="130"/>
      <c r="L24" s="64">
        <v>130</v>
      </c>
      <c r="M24" s="64"/>
      <c r="N24" s="64">
        <f>+F24-32</f>
        <v>-46.8</v>
      </c>
      <c r="O24" s="64"/>
      <c r="P24" s="155">
        <f>+L24+N24</f>
        <v>83.2</v>
      </c>
      <c r="Q24" s="64"/>
      <c r="R24" s="64">
        <v>17.7</v>
      </c>
    </row>
    <row r="25" spans="1:20">
      <c r="B25" s="129" t="s">
        <v>58</v>
      </c>
      <c r="D25" s="71">
        <v>15.1</v>
      </c>
      <c r="E25" s="72"/>
      <c r="F25" s="71"/>
      <c r="G25" s="72"/>
      <c r="H25" s="154">
        <f>D25+F25</f>
        <v>15.1</v>
      </c>
      <c r="I25" s="64"/>
      <c r="J25" s="154">
        <v>15.1</v>
      </c>
      <c r="K25" s="130"/>
      <c r="L25" s="71">
        <v>183.2</v>
      </c>
      <c r="M25" s="72"/>
      <c r="N25" s="71">
        <f>+F25-90.2</f>
        <v>-90.2</v>
      </c>
      <c r="O25" s="72"/>
      <c r="P25" s="154">
        <f>+L25+N25</f>
        <v>92.999999999999986</v>
      </c>
      <c r="Q25" s="64"/>
      <c r="R25" s="71">
        <v>19</v>
      </c>
    </row>
    <row r="26" spans="1:20">
      <c r="B26" s="141" t="s">
        <v>93</v>
      </c>
      <c r="D26" s="64">
        <f>D21-D24-D25</f>
        <v>66.099999999999937</v>
      </c>
      <c r="E26" s="64"/>
      <c r="F26" s="64">
        <f>F21-F24-F25</f>
        <v>19.3</v>
      </c>
      <c r="G26" s="64"/>
      <c r="H26" s="64">
        <f>H21-H24-H25</f>
        <v>85.399999999999935</v>
      </c>
      <c r="I26" s="64"/>
      <c r="J26" s="64">
        <f>J21-J24-J25</f>
        <v>66.099999999999937</v>
      </c>
      <c r="K26" s="130"/>
      <c r="L26" s="64">
        <f>L21-L24-L25</f>
        <v>-55.000000000000398</v>
      </c>
      <c r="M26" s="64"/>
      <c r="N26" s="64">
        <f>N21-N24-N25</f>
        <v>232.09999999999997</v>
      </c>
      <c r="O26" s="64"/>
      <c r="P26" s="64">
        <f>P21-P24-P25</f>
        <v>177.09999999999962</v>
      </c>
      <c r="Q26" s="64"/>
      <c r="R26" s="64">
        <f>R21-R24-R25</f>
        <v>183</v>
      </c>
    </row>
    <row r="27" spans="1:20" ht="8.25" customHeight="1">
      <c r="D27" s="64"/>
      <c r="E27" s="64"/>
      <c r="F27" s="64"/>
      <c r="G27" s="64"/>
      <c r="H27" s="64"/>
      <c r="I27" s="64"/>
      <c r="J27" s="64"/>
      <c r="K27" s="130"/>
      <c r="L27" s="64"/>
      <c r="M27" s="64"/>
      <c r="N27" s="64"/>
      <c r="O27" s="64"/>
      <c r="P27" s="64"/>
      <c r="Q27" s="64"/>
      <c r="R27" s="64"/>
      <c r="S27" s="168"/>
    </row>
    <row r="28" spans="1:20">
      <c r="B28" s="129" t="s">
        <v>5</v>
      </c>
      <c r="D28" s="64">
        <v>14</v>
      </c>
      <c r="E28" s="64"/>
      <c r="F28" s="71">
        <v>0</v>
      </c>
      <c r="G28" s="64"/>
      <c r="H28" s="154">
        <f>D28+F28</f>
        <v>14</v>
      </c>
      <c r="I28" s="64"/>
      <c r="J28" s="155">
        <v>14</v>
      </c>
      <c r="K28" s="130"/>
      <c r="L28" s="64">
        <f>46.1-3.4</f>
        <v>42.7</v>
      </c>
      <c r="M28" s="64"/>
      <c r="N28" s="71">
        <v>0</v>
      </c>
      <c r="O28" s="64"/>
      <c r="P28" s="154">
        <f>+L28+N28</f>
        <v>42.7</v>
      </c>
      <c r="Q28" s="64"/>
      <c r="R28" s="64">
        <v>31.6</v>
      </c>
    </row>
    <row r="29" spans="1:20" ht="8.25" customHeight="1">
      <c r="D29" s="73"/>
      <c r="E29" s="72"/>
      <c r="F29" s="72"/>
      <c r="G29" s="72"/>
      <c r="H29" s="72"/>
      <c r="I29" s="64"/>
      <c r="J29" s="73"/>
      <c r="K29" s="130"/>
      <c r="L29" s="73"/>
      <c r="M29" s="72"/>
      <c r="N29" s="72"/>
      <c r="O29" s="72"/>
      <c r="P29" s="72"/>
      <c r="Q29" s="64"/>
      <c r="R29" s="73"/>
    </row>
    <row r="30" spans="1:20" s="138" customFormat="1" ht="14.25" customHeight="1">
      <c r="A30" s="137" t="s">
        <v>99</v>
      </c>
      <c r="B30" s="137"/>
      <c r="D30" s="72">
        <f>D26-D28</f>
        <v>52.099999999999937</v>
      </c>
      <c r="E30" s="72"/>
      <c r="F30" s="72">
        <f>F26-F28</f>
        <v>19.3</v>
      </c>
      <c r="G30" s="72"/>
      <c r="H30" s="72">
        <f>D30+F30</f>
        <v>71.399999999999935</v>
      </c>
      <c r="I30" s="74"/>
      <c r="J30" s="160">
        <f>+J26-J28</f>
        <v>52.099999999999937</v>
      </c>
      <c r="K30" s="143"/>
      <c r="L30" s="72">
        <f>L26-L28</f>
        <v>-97.700000000000401</v>
      </c>
      <c r="M30" s="72"/>
      <c r="N30" s="72">
        <f>N26-N28</f>
        <v>232.09999999999997</v>
      </c>
      <c r="O30" s="72"/>
      <c r="P30" s="72">
        <f>P26-P28</f>
        <v>134.39999999999964</v>
      </c>
      <c r="Q30" s="74"/>
      <c r="R30" s="72">
        <v>151.4</v>
      </c>
      <c r="S30" s="160"/>
    </row>
    <row r="31" spans="1:20" ht="16.5" customHeight="1">
      <c r="B31" s="129" t="s">
        <v>118</v>
      </c>
      <c r="D31" s="64">
        <v>-3.6</v>
      </c>
      <c r="E31" s="64"/>
      <c r="F31" s="71">
        <v>1.7</v>
      </c>
      <c r="G31" s="64"/>
      <c r="H31" s="154">
        <f>D31+F31</f>
        <v>-1.9000000000000001</v>
      </c>
      <c r="I31" s="64"/>
      <c r="J31" s="155">
        <v>-3.6</v>
      </c>
      <c r="K31" s="144"/>
      <c r="L31" s="64">
        <v>-56.7</v>
      </c>
      <c r="M31" s="64"/>
      <c r="N31" s="71">
        <v>-98.5</v>
      </c>
      <c r="O31" s="64"/>
      <c r="P31" s="154">
        <f>+L31+N31</f>
        <v>-155.19999999999999</v>
      </c>
      <c r="Q31" s="64"/>
      <c r="R31" s="64">
        <v>40.4</v>
      </c>
      <c r="S31" s="173"/>
      <c r="T31" s="168"/>
    </row>
    <row r="32" spans="1:20" s="138" customFormat="1" ht="16.5" customHeight="1">
      <c r="A32" s="137" t="s">
        <v>94</v>
      </c>
      <c r="D32" s="75">
        <f>D30-D31</f>
        <v>55.699999999999939</v>
      </c>
      <c r="E32" s="72"/>
      <c r="F32" s="75">
        <f>F30-F31</f>
        <v>17.600000000000001</v>
      </c>
      <c r="G32" s="72"/>
      <c r="H32" s="75">
        <f>H30-H31</f>
        <v>73.29999999999994</v>
      </c>
      <c r="I32" s="63"/>
      <c r="J32" s="75">
        <f>J30-J31</f>
        <v>55.699999999999939</v>
      </c>
      <c r="K32" s="145"/>
      <c r="L32" s="75">
        <f>L30-L31</f>
        <v>-41.000000000000398</v>
      </c>
      <c r="M32" s="72"/>
      <c r="N32" s="75">
        <f>+N30+N31</f>
        <v>133.59999999999997</v>
      </c>
      <c r="O32" s="72"/>
      <c r="P32" s="75">
        <f>P30-P31</f>
        <v>289.59999999999962</v>
      </c>
      <c r="Q32" s="63"/>
      <c r="R32" s="75">
        <f>R30-R31</f>
        <v>111</v>
      </c>
      <c r="T32" s="174"/>
    </row>
    <row r="33" spans="1:55" ht="8.25" customHeight="1">
      <c r="A33" s="146"/>
      <c r="D33" s="72"/>
      <c r="E33" s="72"/>
      <c r="F33" s="72"/>
      <c r="G33" s="72"/>
      <c r="H33" s="72"/>
      <c r="I33" s="64"/>
      <c r="J33" s="72"/>
      <c r="L33" s="72"/>
      <c r="M33" s="72"/>
      <c r="N33" s="72"/>
      <c r="O33" s="72"/>
      <c r="P33" s="72"/>
      <c r="Q33" s="64"/>
      <c r="R33" s="72"/>
    </row>
    <row r="34" spans="1:55" s="138" customFormat="1" ht="16.5" customHeight="1">
      <c r="A34" s="137"/>
      <c r="B34" s="129" t="s">
        <v>119</v>
      </c>
      <c r="D34" s="71">
        <v>-0.2</v>
      </c>
      <c r="E34" s="72"/>
      <c r="F34" s="71">
        <v>0</v>
      </c>
      <c r="G34" s="72"/>
      <c r="H34" s="154">
        <f>D34+F34</f>
        <v>-0.2</v>
      </c>
      <c r="I34" s="63"/>
      <c r="J34" s="154">
        <v>-0.2</v>
      </c>
      <c r="L34" s="71">
        <v>0.6</v>
      </c>
      <c r="M34" s="72"/>
      <c r="N34" s="71">
        <v>0</v>
      </c>
      <c r="O34" s="72"/>
      <c r="P34" s="154">
        <f>+L34+N34</f>
        <v>0.6</v>
      </c>
      <c r="Q34" s="63"/>
      <c r="R34" s="71">
        <v>1.9</v>
      </c>
      <c r="U34" s="129"/>
    </row>
    <row r="35" spans="1:55" ht="8.25" customHeight="1">
      <c r="A35" s="146"/>
      <c r="D35" s="76"/>
      <c r="E35" s="76"/>
      <c r="F35" s="76"/>
      <c r="G35" s="76"/>
      <c r="H35" s="76"/>
      <c r="I35" s="64"/>
      <c r="J35" s="76"/>
      <c r="L35" s="76"/>
      <c r="M35" s="76"/>
      <c r="N35" s="76"/>
      <c r="O35" s="76"/>
      <c r="P35" s="76"/>
      <c r="Q35" s="64"/>
      <c r="R35" s="76"/>
    </row>
    <row r="36" spans="1:55">
      <c r="A36" s="137" t="s">
        <v>95</v>
      </c>
      <c r="B36" s="137"/>
      <c r="D36" s="76"/>
      <c r="E36" s="76"/>
      <c r="F36" s="76"/>
      <c r="G36" s="76"/>
      <c r="H36" s="76"/>
      <c r="I36" s="64"/>
      <c r="J36" s="76"/>
      <c r="L36" s="76"/>
      <c r="M36" s="76"/>
      <c r="N36" s="76"/>
      <c r="O36" s="76"/>
      <c r="P36" s="76"/>
      <c r="Q36" s="64"/>
      <c r="R36" s="76"/>
    </row>
    <row r="37" spans="1:55" ht="13.5" customHeight="1">
      <c r="A37" s="137"/>
      <c r="B37" s="137" t="s">
        <v>64</v>
      </c>
      <c r="D37" s="71">
        <f>D32-D34</f>
        <v>55.899999999999942</v>
      </c>
      <c r="E37" s="72"/>
      <c r="F37" s="71">
        <f>F32-F34</f>
        <v>17.600000000000001</v>
      </c>
      <c r="G37" s="72"/>
      <c r="H37" s="71">
        <f>H32-H34</f>
        <v>73.499999999999943</v>
      </c>
      <c r="I37" s="64"/>
      <c r="J37" s="71">
        <f>J32-J34</f>
        <v>55.899999999999942</v>
      </c>
      <c r="L37" s="71">
        <f>L32-L34</f>
        <v>-41.600000000000399</v>
      </c>
      <c r="M37" s="72"/>
      <c r="N37" s="71">
        <f>N32-N34</f>
        <v>133.59999999999997</v>
      </c>
      <c r="O37" s="72"/>
      <c r="P37" s="71">
        <f>L37+N37</f>
        <v>91.999999999999574</v>
      </c>
      <c r="Q37" s="64"/>
      <c r="R37" s="71">
        <f>R32-R34</f>
        <v>109.1</v>
      </c>
    </row>
    <row r="38" spans="1:55" ht="13.5" customHeight="1">
      <c r="A38" s="140"/>
      <c r="D38" s="76"/>
      <c r="E38" s="76"/>
      <c r="F38" s="76"/>
      <c r="G38" s="76"/>
      <c r="H38" s="76"/>
      <c r="I38" s="64"/>
      <c r="J38" s="76"/>
      <c r="L38" s="76"/>
      <c r="M38" s="76"/>
      <c r="N38" s="76"/>
      <c r="O38" s="76"/>
      <c r="P38" s="76"/>
      <c r="Q38" s="64"/>
      <c r="R38" s="76"/>
    </row>
    <row r="39" spans="1:55" ht="12.75" customHeight="1">
      <c r="A39" s="78"/>
      <c r="B39" s="129" t="s">
        <v>72</v>
      </c>
      <c r="D39" s="71">
        <v>0.8</v>
      </c>
      <c r="E39" s="72"/>
      <c r="F39" s="71">
        <v>0</v>
      </c>
      <c r="G39" s="72"/>
      <c r="H39" s="71">
        <f>D39+F39</f>
        <v>0.8</v>
      </c>
      <c r="I39" s="64"/>
      <c r="J39" s="154">
        <v>0.8</v>
      </c>
      <c r="L39" s="71">
        <v>0</v>
      </c>
      <c r="M39" s="72"/>
      <c r="N39" s="71">
        <v>0</v>
      </c>
      <c r="O39" s="72"/>
      <c r="P39" s="71">
        <v>0</v>
      </c>
      <c r="Q39" s="64"/>
      <c r="R39" s="71">
        <v>-1.6</v>
      </c>
    </row>
    <row r="40" spans="1:55" s="138" customFormat="1" ht="14.25" customHeight="1">
      <c r="A40" s="137" t="s">
        <v>108</v>
      </c>
      <c r="D40" s="79">
        <f>D39</f>
        <v>0.8</v>
      </c>
      <c r="E40" s="74"/>
      <c r="F40" s="79">
        <f>F39</f>
        <v>0</v>
      </c>
      <c r="G40" s="74"/>
      <c r="H40" s="79">
        <f>H39</f>
        <v>0.8</v>
      </c>
      <c r="I40" s="74"/>
      <c r="J40" s="79">
        <f>J39</f>
        <v>0.8</v>
      </c>
      <c r="L40" s="79" t="e">
        <f>#REF!-L39</f>
        <v>#REF!</v>
      </c>
      <c r="M40" s="74"/>
      <c r="N40" s="79" t="e">
        <f>#REF!-N39</f>
        <v>#REF!</v>
      </c>
      <c r="O40" s="74"/>
      <c r="P40" s="79" t="e">
        <f>#REF!-P39</f>
        <v>#REF!</v>
      </c>
      <c r="Q40" s="74"/>
      <c r="R40" s="71" t="e">
        <f>#REF!-R39</f>
        <v>#REF!</v>
      </c>
    </row>
    <row r="41" spans="1:55" ht="8.25" customHeight="1">
      <c r="A41" s="78"/>
      <c r="B41" s="146"/>
      <c r="D41" s="64"/>
      <c r="E41" s="64"/>
      <c r="F41" s="64"/>
      <c r="G41" s="64"/>
      <c r="H41" s="64"/>
      <c r="I41" s="64"/>
      <c r="J41" s="80"/>
      <c r="L41" s="64"/>
      <c r="M41" s="64"/>
      <c r="N41" s="64"/>
      <c r="O41" s="64"/>
      <c r="P41" s="64"/>
      <c r="Q41" s="64"/>
      <c r="R41" s="80"/>
    </row>
    <row r="42" spans="1:55" s="138" customFormat="1" ht="16.5" customHeight="1" thickBot="1">
      <c r="A42" s="137" t="s">
        <v>96</v>
      </c>
      <c r="B42" s="147"/>
      <c r="C42" s="147"/>
      <c r="D42" s="81">
        <f>D37+D40</f>
        <v>56.699999999999939</v>
      </c>
      <c r="E42" s="82"/>
      <c r="F42" s="81">
        <f>F40+F37</f>
        <v>17.600000000000001</v>
      </c>
      <c r="G42" s="82"/>
      <c r="H42" s="81">
        <f>H37+H40</f>
        <v>74.29999999999994</v>
      </c>
      <c r="I42" s="83"/>
      <c r="J42" s="81">
        <f>J40+J37</f>
        <v>56.699999999999939</v>
      </c>
      <c r="L42" s="81" t="e">
        <f>L37+L40</f>
        <v>#REF!</v>
      </c>
      <c r="M42" s="82"/>
      <c r="N42" s="81" t="e">
        <f>N40+N37</f>
        <v>#REF!</v>
      </c>
      <c r="O42" s="82"/>
      <c r="P42" s="81" t="e">
        <f>P37+P40</f>
        <v>#REF!</v>
      </c>
      <c r="Q42" s="83"/>
      <c r="R42" s="81" t="e">
        <f>R40+R37</f>
        <v>#REF!</v>
      </c>
    </row>
    <row r="43" spans="1:55" s="130" customFormat="1" ht="13.5" thickTop="1">
      <c r="D43" s="64"/>
      <c r="E43" s="64"/>
      <c r="F43" s="64"/>
      <c r="G43" s="64"/>
      <c r="H43" s="64"/>
      <c r="I43" s="64"/>
      <c r="J43" s="84"/>
      <c r="L43" s="64"/>
      <c r="M43" s="64"/>
      <c r="N43" s="64"/>
      <c r="O43" s="64"/>
      <c r="P43" s="64"/>
      <c r="Q43" s="64"/>
      <c r="R43" s="84"/>
    </row>
    <row r="44" spans="1:55" s="130" customFormat="1" ht="6" customHeight="1">
      <c r="D44" s="64"/>
      <c r="E44" s="64"/>
      <c r="F44" s="64"/>
      <c r="G44" s="64"/>
      <c r="H44" s="64"/>
      <c r="I44" s="64"/>
      <c r="J44" s="84"/>
      <c r="L44" s="64"/>
      <c r="M44" s="64"/>
      <c r="N44" s="64"/>
      <c r="O44" s="64"/>
      <c r="P44" s="64"/>
      <c r="Q44" s="64"/>
      <c r="R44" s="84"/>
    </row>
    <row r="45" spans="1:55" s="138" customFormat="1" ht="12">
      <c r="A45" s="137" t="s">
        <v>115</v>
      </c>
      <c r="B45" s="137"/>
      <c r="D45" s="85"/>
      <c r="E45" s="85"/>
      <c r="F45" s="85"/>
      <c r="G45" s="85"/>
      <c r="H45" s="85"/>
      <c r="I45" s="86"/>
      <c r="J45" s="87"/>
      <c r="K45" s="86"/>
      <c r="L45" s="85"/>
      <c r="M45" s="85"/>
      <c r="N45" s="85"/>
      <c r="O45" s="85"/>
      <c r="P45" s="85"/>
      <c r="Q45" s="86"/>
      <c r="R45" s="87"/>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row>
    <row r="46" spans="1:55" ht="13.5">
      <c r="A46" s="146"/>
      <c r="B46" s="148" t="s">
        <v>36</v>
      </c>
      <c r="D46" s="89">
        <v>0.69</v>
      </c>
      <c r="E46" s="89"/>
      <c r="F46" s="89">
        <v>0.22</v>
      </c>
      <c r="G46" s="89"/>
      <c r="H46" s="89">
        <f>SUM(D46:F46)</f>
        <v>0.90999999999999992</v>
      </c>
      <c r="I46" s="90"/>
      <c r="J46" s="157">
        <v>0.69</v>
      </c>
      <c r="L46" s="89">
        <v>-0.41</v>
      </c>
      <c r="M46" s="89"/>
      <c r="N46" s="89"/>
      <c r="O46" s="89"/>
      <c r="P46" s="89"/>
      <c r="Q46" s="90"/>
      <c r="R46" s="89">
        <v>1.38</v>
      </c>
    </row>
    <row r="47" spans="1:55" ht="13.5">
      <c r="A47" s="146"/>
      <c r="B47" s="148" t="s">
        <v>37</v>
      </c>
      <c r="D47" s="91">
        <v>0.01</v>
      </c>
      <c r="E47" s="92"/>
      <c r="F47" s="92">
        <v>0</v>
      </c>
      <c r="G47" s="92"/>
      <c r="H47" s="92">
        <f>SUM(D47:F47)</f>
        <v>0.01</v>
      </c>
      <c r="I47" s="90"/>
      <c r="J47" s="161">
        <v>0.01</v>
      </c>
      <c r="L47" s="91">
        <v>0</v>
      </c>
      <c r="M47" s="92"/>
      <c r="N47" s="92"/>
      <c r="O47" s="92"/>
      <c r="P47" s="92"/>
      <c r="Q47" s="90"/>
      <c r="R47" s="91">
        <v>-0.02</v>
      </c>
    </row>
    <row r="48" spans="1:55" ht="13.5">
      <c r="A48" s="146"/>
      <c r="B48" s="148" t="s">
        <v>97</v>
      </c>
      <c r="D48" s="93">
        <f>SUM(D46:D47)</f>
        <v>0.7</v>
      </c>
      <c r="E48" s="94"/>
      <c r="F48" s="93">
        <f>F46+F47</f>
        <v>0.22</v>
      </c>
      <c r="G48" s="94"/>
      <c r="H48" s="95">
        <f>SUM(D48:F48)</f>
        <v>0.91999999999999993</v>
      </c>
      <c r="I48" s="90"/>
      <c r="J48" s="162">
        <v>0.7</v>
      </c>
      <c r="L48" s="93">
        <v>-0.41</v>
      </c>
      <c r="M48" s="94"/>
      <c r="N48" s="93"/>
      <c r="O48" s="94"/>
      <c r="P48" s="95"/>
      <c r="Q48" s="90"/>
      <c r="R48" s="93">
        <v>1.35</v>
      </c>
    </row>
    <row r="49" spans="1:18" ht="8.25" customHeight="1">
      <c r="A49" s="140"/>
      <c r="B49" s="140"/>
      <c r="D49" s="64"/>
      <c r="E49" s="64"/>
      <c r="F49" s="64"/>
      <c r="G49" s="64"/>
      <c r="H49" s="64"/>
      <c r="I49" s="64"/>
      <c r="J49" s="64"/>
      <c r="L49" s="64"/>
      <c r="M49" s="64"/>
      <c r="N49" s="64"/>
      <c r="O49" s="64"/>
      <c r="P49" s="64"/>
      <c r="Q49" s="64"/>
      <c r="R49" s="64"/>
    </row>
    <row r="50" spans="1:18" s="138" customFormat="1" ht="12">
      <c r="A50" s="137" t="s">
        <v>116</v>
      </c>
      <c r="B50" s="149"/>
      <c r="D50" s="96"/>
      <c r="E50" s="96"/>
      <c r="F50" s="96"/>
      <c r="G50" s="96"/>
      <c r="H50" s="96"/>
      <c r="I50" s="97"/>
      <c r="J50" s="96"/>
      <c r="L50" s="96"/>
      <c r="M50" s="96"/>
      <c r="N50" s="96"/>
      <c r="O50" s="96"/>
      <c r="P50" s="96"/>
      <c r="Q50" s="97"/>
      <c r="R50" s="96"/>
    </row>
    <row r="51" spans="1:18" ht="13.5">
      <c r="A51" s="146"/>
      <c r="B51" s="148" t="s">
        <v>36</v>
      </c>
      <c r="D51" s="89">
        <v>0.68</v>
      </c>
      <c r="E51" s="89"/>
      <c r="F51" s="89">
        <v>0.22</v>
      </c>
      <c r="G51" s="89"/>
      <c r="H51" s="89">
        <f>SUM(D51:F51)</f>
        <v>0.9</v>
      </c>
      <c r="I51" s="90"/>
      <c r="J51" s="157">
        <v>0.68</v>
      </c>
      <c r="L51" s="89">
        <v>-0.41</v>
      </c>
      <c r="M51" s="89"/>
      <c r="N51" s="89"/>
      <c r="O51" s="89"/>
      <c r="P51" s="89"/>
      <c r="Q51" s="90"/>
      <c r="R51" s="89">
        <v>1.37</v>
      </c>
    </row>
    <row r="52" spans="1:18" s="151" customFormat="1" ht="13.5">
      <c r="A52" s="150"/>
      <c r="B52" s="148" t="s">
        <v>37</v>
      </c>
      <c r="D52" s="91">
        <v>0.01</v>
      </c>
      <c r="E52" s="92"/>
      <c r="F52" s="92">
        <v>0</v>
      </c>
      <c r="G52" s="92"/>
      <c r="H52" s="92">
        <f>SUM(D52:F52)</f>
        <v>0.01</v>
      </c>
      <c r="I52" s="92"/>
      <c r="J52" s="161">
        <v>0.01</v>
      </c>
      <c r="L52" s="91">
        <v>0</v>
      </c>
      <c r="M52" s="92"/>
      <c r="N52" s="92"/>
      <c r="O52" s="92"/>
      <c r="P52" s="92"/>
      <c r="Q52" s="92"/>
      <c r="R52" s="91">
        <v>-0.02</v>
      </c>
    </row>
    <row r="53" spans="1:18" ht="13.5">
      <c r="A53" s="146"/>
      <c r="B53" s="148" t="s">
        <v>98</v>
      </c>
      <c r="D53" s="93">
        <f>SUM(D51:D52)</f>
        <v>0.69000000000000006</v>
      </c>
      <c r="E53" s="94"/>
      <c r="F53" s="93">
        <f>F51+F52</f>
        <v>0.22</v>
      </c>
      <c r="G53" s="94"/>
      <c r="H53" s="95">
        <f>SUM(D53:F53)</f>
        <v>0.91</v>
      </c>
      <c r="I53" s="90"/>
      <c r="J53" s="162">
        <v>0.69</v>
      </c>
      <c r="L53" s="93">
        <v>-0.41</v>
      </c>
      <c r="M53" s="94"/>
      <c r="N53" s="93"/>
      <c r="O53" s="94"/>
      <c r="P53" s="95"/>
      <c r="Q53" s="90"/>
      <c r="R53" s="93">
        <v>1.35</v>
      </c>
    </row>
    <row r="54" spans="1:18">
      <c r="A54" s="140"/>
      <c r="B54" s="140"/>
      <c r="D54" s="64"/>
      <c r="E54" s="64"/>
      <c r="F54" s="64"/>
      <c r="G54" s="64"/>
      <c r="H54" s="64"/>
      <c r="I54" s="64"/>
      <c r="J54" s="84"/>
      <c r="L54" s="64"/>
      <c r="M54" s="64"/>
      <c r="N54" s="64"/>
      <c r="O54" s="64"/>
      <c r="P54" s="64"/>
      <c r="Q54" s="64"/>
      <c r="R54" s="84"/>
    </row>
    <row r="55" spans="1:18" s="138" customFormat="1" ht="13.5" thickBot="1">
      <c r="A55" s="137" t="s">
        <v>9</v>
      </c>
      <c r="B55" s="152"/>
      <c r="D55" s="98">
        <v>0.33</v>
      </c>
      <c r="E55" s="99"/>
      <c r="F55" s="99"/>
      <c r="G55" s="99"/>
      <c r="H55" s="98">
        <v>0.33</v>
      </c>
      <c r="I55" s="100"/>
      <c r="J55" s="163">
        <v>0.33</v>
      </c>
      <c r="L55" s="98">
        <v>0.66</v>
      </c>
      <c r="M55" s="99"/>
      <c r="N55" s="99"/>
      <c r="O55" s="99"/>
      <c r="P55" s="99"/>
      <c r="Q55" s="100"/>
      <c r="R55" s="98">
        <v>0.64</v>
      </c>
    </row>
    <row r="56" spans="1:18" ht="9.75" customHeight="1" thickTop="1">
      <c r="A56" s="146"/>
      <c r="B56" s="140"/>
      <c r="D56" s="84"/>
      <c r="E56" s="84"/>
      <c r="F56" s="84"/>
      <c r="G56" s="84"/>
      <c r="H56" s="84"/>
      <c r="I56" s="64"/>
      <c r="J56" s="84"/>
      <c r="L56" s="84"/>
      <c r="M56" s="84"/>
      <c r="N56" s="84"/>
      <c r="O56" s="84"/>
      <c r="P56" s="84"/>
      <c r="Q56" s="64"/>
      <c r="R56" s="84"/>
    </row>
    <row r="57" spans="1:18" s="138" customFormat="1" ht="12">
      <c r="A57" s="137" t="s">
        <v>10</v>
      </c>
      <c r="B57" s="152"/>
      <c r="D57" s="88"/>
      <c r="E57" s="88"/>
      <c r="F57" s="88"/>
      <c r="G57" s="88"/>
      <c r="H57" s="88"/>
      <c r="I57" s="88"/>
      <c r="J57" s="87"/>
      <c r="L57" s="88"/>
      <c r="M57" s="88"/>
      <c r="N57" s="88"/>
      <c r="O57" s="88"/>
      <c r="P57" s="88"/>
      <c r="Q57" s="88"/>
      <c r="R57" s="87"/>
    </row>
    <row r="58" spans="1:18" ht="13.5" thickBot="1">
      <c r="B58" s="148" t="s">
        <v>7</v>
      </c>
      <c r="C58" s="153"/>
      <c r="D58" s="164">
        <v>80626</v>
      </c>
      <c r="E58" s="102"/>
      <c r="F58" s="101">
        <f>D58</f>
        <v>80626</v>
      </c>
      <c r="G58" s="102"/>
      <c r="H58" s="101">
        <f>F58</f>
        <v>80626</v>
      </c>
      <c r="I58" s="102"/>
      <c r="J58" s="164">
        <v>80626</v>
      </c>
      <c r="L58" s="101">
        <f>130247687/1000</f>
        <v>130247.68700000001</v>
      </c>
      <c r="M58" s="102"/>
      <c r="N58" s="101"/>
      <c r="O58" s="102"/>
      <c r="P58" s="101"/>
      <c r="Q58" s="102"/>
      <c r="R58" s="101">
        <v>79220</v>
      </c>
    </row>
    <row r="59" spans="1:18" ht="14.25" thickTop="1" thickBot="1">
      <c r="B59" s="148" t="s">
        <v>8</v>
      </c>
      <c r="C59" s="153"/>
      <c r="D59" s="164">
        <v>81663</v>
      </c>
      <c r="E59" s="102"/>
      <c r="F59" s="101">
        <f>D59</f>
        <v>81663</v>
      </c>
      <c r="G59" s="102"/>
      <c r="H59" s="101">
        <f>F59</f>
        <v>81663</v>
      </c>
      <c r="I59" s="102"/>
      <c r="J59" s="164">
        <v>81663</v>
      </c>
      <c r="L59" s="101">
        <v>130247.68700000001</v>
      </c>
      <c r="M59" s="102"/>
      <c r="N59" s="101"/>
      <c r="O59" s="102"/>
      <c r="P59" s="101"/>
      <c r="Q59" s="102"/>
      <c r="R59" s="101">
        <v>79591</v>
      </c>
    </row>
    <row r="60" spans="1:18" ht="13.5" thickTop="1">
      <c r="I60" s="130"/>
      <c r="Q60" s="130"/>
    </row>
    <row r="62" spans="1:18" ht="14.25" customHeight="1">
      <c r="A62" s="127">
        <v>1</v>
      </c>
      <c r="B62" s="199" t="s">
        <v>149</v>
      </c>
      <c r="C62" s="204"/>
      <c r="D62" s="204"/>
      <c r="E62" s="204"/>
      <c r="F62" s="204"/>
      <c r="G62" s="204"/>
      <c r="H62" s="204"/>
      <c r="I62" s="204"/>
      <c r="J62" s="204"/>
      <c r="L62" s="129"/>
      <c r="M62" s="129"/>
      <c r="N62" s="129"/>
      <c r="O62" s="129"/>
      <c r="P62" s="129"/>
      <c r="Q62" s="130"/>
      <c r="R62" s="129"/>
    </row>
    <row r="63" spans="1:18">
      <c r="B63" s="186"/>
      <c r="C63" s="187"/>
      <c r="D63" s="188"/>
      <c r="E63" s="188"/>
      <c r="F63" s="188"/>
      <c r="G63" s="188"/>
      <c r="H63" s="188"/>
      <c r="I63" s="187"/>
      <c r="J63" s="189"/>
    </row>
    <row r="64" spans="1:18" ht="30" customHeight="1">
      <c r="A64" s="127">
        <v>2</v>
      </c>
      <c r="B64" s="198" t="s">
        <v>124</v>
      </c>
      <c r="C64" s="199"/>
      <c r="D64" s="200"/>
      <c r="E64" s="200"/>
      <c r="F64" s="200"/>
      <c r="G64" s="200"/>
      <c r="H64" s="200"/>
      <c r="I64" s="199"/>
      <c r="J64" s="201"/>
      <c r="L64" s="129"/>
      <c r="M64" s="129"/>
      <c r="N64" s="129"/>
      <c r="O64" s="129"/>
      <c r="P64" s="129"/>
      <c r="Q64" s="130"/>
      <c r="R64" s="129"/>
    </row>
    <row r="65" spans="1:10">
      <c r="B65" s="187"/>
      <c r="C65" s="187"/>
      <c r="D65" s="188"/>
      <c r="E65" s="188"/>
      <c r="F65" s="188"/>
      <c r="G65" s="188"/>
      <c r="H65" s="188"/>
      <c r="I65" s="187"/>
      <c r="J65" s="189"/>
    </row>
    <row r="66" spans="1:10" ht="27.75" customHeight="1">
      <c r="A66" s="127"/>
      <c r="B66" s="198"/>
      <c r="C66" s="199"/>
      <c r="D66" s="200"/>
      <c r="E66" s="200"/>
      <c r="F66" s="200"/>
      <c r="G66" s="200"/>
      <c r="H66" s="200"/>
      <c r="I66" s="199"/>
      <c r="J66" s="201"/>
    </row>
    <row r="70" spans="1:10">
      <c r="B70" s="129" t="s">
        <v>14</v>
      </c>
    </row>
  </sheetData>
  <mergeCells count="9">
    <mergeCell ref="B62:J62"/>
    <mergeCell ref="B64:J64"/>
    <mergeCell ref="B66:J66"/>
    <mergeCell ref="A2:R2"/>
    <mergeCell ref="A4:R4"/>
    <mergeCell ref="A5:R5"/>
    <mergeCell ref="A6:R6"/>
    <mergeCell ref="D8:J8"/>
    <mergeCell ref="L8:R8"/>
  </mergeCells>
  <phoneticPr fontId="63" type="noConversion"/>
  <pageMargins left="0.75" right="0.75" top="1" bottom="1" header="0.5" footer="0.5"/>
  <pageSetup scale="72" orientation="portrait"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2:AU67"/>
  <sheetViews>
    <sheetView tabSelected="1" zoomScaleNormal="100" workbookViewId="0">
      <selection activeCell="C71" sqref="C71"/>
    </sheetView>
  </sheetViews>
  <sheetFormatPr defaultRowHeight="12.75"/>
  <cols>
    <col min="1" max="1" width="5.7109375" style="129" customWidth="1"/>
    <col min="2" max="2" width="36.42578125" style="129" customWidth="1"/>
    <col min="3" max="3" width="21.28515625" style="129" customWidth="1"/>
    <col min="4" max="4" width="10.7109375" style="130" customWidth="1"/>
    <col min="5" max="5" width="2" style="130" customWidth="1"/>
    <col min="6" max="6" width="11.7109375" style="130" customWidth="1"/>
    <col min="7" max="7" width="2.28515625" style="130" customWidth="1"/>
    <col min="8" max="8" width="16.42578125" style="130" customWidth="1"/>
    <col min="9" max="9" width="2.7109375" style="129" hidden="1" customWidth="1"/>
    <col min="10" max="10" width="10.7109375" style="131" hidden="1" customWidth="1"/>
    <col min="11" max="16384" width="9.140625" style="129"/>
  </cols>
  <sheetData>
    <row r="2" spans="1:10">
      <c r="A2" s="202" t="s">
        <v>130</v>
      </c>
      <c r="B2" s="202"/>
      <c r="C2" s="202"/>
      <c r="D2" s="202"/>
      <c r="E2" s="202"/>
      <c r="F2" s="202"/>
      <c r="G2" s="202"/>
      <c r="H2" s="202"/>
      <c r="I2" s="202"/>
      <c r="J2" s="202"/>
    </row>
    <row r="4" spans="1:10" ht="15.75">
      <c r="A4" s="205" t="s">
        <v>67</v>
      </c>
      <c r="B4" s="205"/>
      <c r="C4" s="205"/>
      <c r="D4" s="205"/>
      <c r="E4" s="205"/>
      <c r="F4" s="205"/>
      <c r="G4" s="205"/>
      <c r="H4" s="205"/>
      <c r="I4" s="205"/>
      <c r="J4" s="205"/>
    </row>
    <row r="5" spans="1:10" ht="15.75">
      <c r="A5" s="205" t="s">
        <v>145</v>
      </c>
      <c r="B5" s="205"/>
      <c r="C5" s="205"/>
      <c r="D5" s="205"/>
      <c r="E5" s="205"/>
      <c r="F5" s="205"/>
      <c r="G5" s="205"/>
      <c r="H5" s="205"/>
      <c r="I5" s="205"/>
      <c r="J5" s="205"/>
    </row>
    <row r="6" spans="1:10" ht="13.5" customHeight="1">
      <c r="A6" s="202" t="s">
        <v>54</v>
      </c>
      <c r="B6" s="202"/>
      <c r="C6" s="202"/>
      <c r="D6" s="202"/>
      <c r="E6" s="202"/>
      <c r="F6" s="202"/>
      <c r="G6" s="202"/>
      <c r="H6" s="202"/>
      <c r="I6" s="202"/>
      <c r="J6" s="202"/>
    </row>
    <row r="7" spans="1:10" ht="9" customHeight="1"/>
    <row r="8" spans="1:10">
      <c r="D8" s="203" t="s">
        <v>140</v>
      </c>
      <c r="E8" s="203"/>
      <c r="F8" s="203"/>
      <c r="G8" s="203"/>
      <c r="H8" s="203"/>
      <c r="I8" s="203"/>
      <c r="J8" s="203"/>
    </row>
    <row r="9" spans="1:10" ht="30.75" customHeight="1">
      <c r="D9" s="133" t="s">
        <v>122</v>
      </c>
      <c r="E9" s="134"/>
      <c r="F9" s="128" t="s">
        <v>80</v>
      </c>
      <c r="G9" s="134"/>
      <c r="H9" s="128" t="s">
        <v>123</v>
      </c>
      <c r="I9" s="135"/>
      <c r="J9" s="181" t="s">
        <v>121</v>
      </c>
    </row>
    <row r="10" spans="1:10">
      <c r="D10" s="136"/>
      <c r="E10" s="136"/>
      <c r="F10" s="136"/>
      <c r="G10" s="136"/>
      <c r="H10" s="136"/>
      <c r="I10" s="130"/>
      <c r="J10" s="136"/>
    </row>
    <row r="11" spans="1:10" s="138" customFormat="1">
      <c r="A11" s="137" t="s">
        <v>1</v>
      </c>
      <c r="D11" s="158">
        <v>3737.1</v>
      </c>
      <c r="E11" s="62"/>
      <c r="F11" s="62"/>
      <c r="G11" s="62"/>
      <c r="H11" s="62">
        <f>D11+F11</f>
        <v>3737.1</v>
      </c>
      <c r="I11" s="63"/>
      <c r="J11" s="158">
        <v>3737.1</v>
      </c>
    </row>
    <row r="12" spans="1:10" ht="8.25" customHeight="1">
      <c r="A12" s="140"/>
      <c r="D12" s="64"/>
      <c r="E12" s="64"/>
      <c r="F12" s="64"/>
      <c r="G12" s="64"/>
      <c r="H12" s="64"/>
      <c r="I12" s="64"/>
      <c r="J12" s="64"/>
    </row>
    <row r="13" spans="1:10" s="138" customFormat="1" ht="12">
      <c r="A13" s="137" t="s">
        <v>2</v>
      </c>
      <c r="D13" s="63"/>
      <c r="E13" s="63"/>
      <c r="F13" s="63"/>
      <c r="G13" s="63"/>
      <c r="H13" s="63"/>
      <c r="I13" s="63"/>
      <c r="J13" s="63"/>
    </row>
    <row r="14" spans="1:10">
      <c r="B14" s="129" t="s">
        <v>3</v>
      </c>
      <c r="D14" s="155">
        <v>2228.8000000000002</v>
      </c>
      <c r="E14" s="64"/>
      <c r="F14" s="64"/>
      <c r="G14" s="64"/>
      <c r="H14" s="155">
        <f>D14+F14</f>
        <v>2228.8000000000002</v>
      </c>
      <c r="I14" s="64"/>
      <c r="J14" s="155">
        <v>2228.8000000000002</v>
      </c>
    </row>
    <row r="15" spans="1:10">
      <c r="B15" s="141" t="s">
        <v>55</v>
      </c>
      <c r="C15" s="140"/>
      <c r="D15" s="65">
        <f>D11-D14</f>
        <v>1508.2999999999997</v>
      </c>
      <c r="E15" s="65"/>
      <c r="F15" s="65">
        <f>-F14</f>
        <v>0</v>
      </c>
      <c r="G15" s="65"/>
      <c r="H15" s="65">
        <f>F15+D15</f>
        <v>1508.2999999999997</v>
      </c>
      <c r="I15" s="65"/>
      <c r="J15" s="65">
        <f>+J11-J14</f>
        <v>1508.2999999999997</v>
      </c>
    </row>
    <row r="16" spans="1:10">
      <c r="B16" s="142" t="s">
        <v>56</v>
      </c>
      <c r="D16" s="66">
        <f>D15/D$11</f>
        <v>0.4036017232613523</v>
      </c>
      <c r="E16" s="66"/>
      <c r="F16" s="66"/>
      <c r="G16" s="66"/>
      <c r="H16" s="66">
        <f>H15/H$11</f>
        <v>0.4036017232613523</v>
      </c>
      <c r="I16" s="67"/>
      <c r="J16" s="66">
        <f>J15/J11</f>
        <v>0.4036017232613523</v>
      </c>
    </row>
    <row r="17" spans="1:10" ht="8.25" customHeight="1">
      <c r="D17" s="64"/>
      <c r="E17" s="64"/>
      <c r="F17" s="64"/>
      <c r="G17" s="64"/>
      <c r="H17" s="64"/>
      <c r="I17" s="64"/>
      <c r="J17" s="64"/>
    </row>
    <row r="18" spans="1:10">
      <c r="B18" s="129" t="s">
        <v>4</v>
      </c>
      <c r="D18" s="64">
        <v>1028.4000000000001</v>
      </c>
      <c r="E18" s="64"/>
      <c r="F18" s="64">
        <f>'P&amp;L QTD - 2009'!F18</f>
        <v>-4.5</v>
      </c>
      <c r="G18" s="64"/>
      <c r="H18" s="155">
        <f>D18+F18</f>
        <v>1023.9000000000001</v>
      </c>
      <c r="I18" s="64"/>
      <c r="J18" s="155">
        <v>1028.4000000000001</v>
      </c>
    </row>
    <row r="19" spans="1:10">
      <c r="B19" s="142" t="s">
        <v>56</v>
      </c>
      <c r="D19" s="66">
        <f>D18/D$11</f>
        <v>0.2751866420486474</v>
      </c>
      <c r="E19" s="66"/>
      <c r="F19" s="66"/>
      <c r="G19" s="66"/>
      <c r="H19" s="66">
        <f>H18/H$11</f>
        <v>0.27398249979930966</v>
      </c>
      <c r="I19" s="68"/>
      <c r="J19" s="66">
        <f>J18/J$11</f>
        <v>0.2751866420486474</v>
      </c>
    </row>
    <row r="20" spans="1:10" ht="8.25" customHeight="1">
      <c r="D20" s="69"/>
      <c r="E20" s="69"/>
      <c r="F20" s="69"/>
      <c r="G20" s="69"/>
      <c r="H20" s="69"/>
      <c r="I20" s="64"/>
      <c r="J20" s="69"/>
    </row>
    <row r="21" spans="1:10">
      <c r="B21" s="141" t="s">
        <v>57</v>
      </c>
      <c r="D21" s="70">
        <f>D15-D18</f>
        <v>479.89999999999964</v>
      </c>
      <c r="E21" s="70"/>
      <c r="F21" s="70">
        <f>-F18+F15</f>
        <v>4.5</v>
      </c>
      <c r="G21" s="70"/>
      <c r="H21" s="70">
        <f>F21+D21</f>
        <v>484.39999999999964</v>
      </c>
      <c r="I21" s="64"/>
      <c r="J21" s="159">
        <f>J15-J18</f>
        <v>479.89999999999964</v>
      </c>
    </row>
    <row r="22" spans="1:10">
      <c r="B22" s="142" t="s">
        <v>56</v>
      </c>
      <c r="D22" s="66">
        <f>D21/D$11</f>
        <v>0.12841508121270495</v>
      </c>
      <c r="E22" s="66"/>
      <c r="F22" s="66"/>
      <c r="G22" s="66"/>
      <c r="H22" s="66">
        <f>H21/H$11</f>
        <v>0.12961922346204266</v>
      </c>
      <c r="I22" s="68"/>
      <c r="J22" s="66">
        <f>J21/J$11</f>
        <v>0.12841508121270495</v>
      </c>
    </row>
    <row r="23" spans="1:10" ht="8.25" customHeight="1">
      <c r="D23" s="129"/>
      <c r="E23" s="129"/>
      <c r="F23" s="129"/>
      <c r="G23" s="129"/>
      <c r="H23" s="129"/>
      <c r="J23" s="129"/>
    </row>
    <row r="24" spans="1:10">
      <c r="B24" s="129" t="s">
        <v>6</v>
      </c>
      <c r="D24" s="155">
        <v>95.3</v>
      </c>
      <c r="E24" s="64"/>
      <c r="F24" s="64">
        <f>'P&amp;L QTD - 2009'!F24</f>
        <v>-14.8</v>
      </c>
      <c r="G24" s="64"/>
      <c r="H24" s="155">
        <f>D24+F24</f>
        <v>80.5</v>
      </c>
      <c r="I24" s="64"/>
      <c r="J24" s="155">
        <v>95.3</v>
      </c>
    </row>
    <row r="25" spans="1:10">
      <c r="B25" s="129" t="s">
        <v>58</v>
      </c>
      <c r="D25" s="154">
        <v>40.700000000000003</v>
      </c>
      <c r="E25" s="72"/>
      <c r="F25" s="71"/>
      <c r="G25" s="72"/>
      <c r="H25" s="154">
        <f>D25+F25</f>
        <v>40.700000000000003</v>
      </c>
      <c r="I25" s="64"/>
      <c r="J25" s="154">
        <v>40.700000000000003</v>
      </c>
    </row>
    <row r="26" spans="1:10">
      <c r="B26" s="141" t="s">
        <v>93</v>
      </c>
      <c r="D26" s="64">
        <f>D21-D24-D25</f>
        <v>343.89999999999964</v>
      </c>
      <c r="E26" s="64"/>
      <c r="F26" s="64">
        <f>F21-F24-F25</f>
        <v>19.3</v>
      </c>
      <c r="G26" s="64"/>
      <c r="H26" s="64">
        <f>H21-H24-H25</f>
        <v>363.19999999999965</v>
      </c>
      <c r="I26" s="64"/>
      <c r="J26" s="64">
        <f>J21-J24-J25</f>
        <v>343.89999999999964</v>
      </c>
    </row>
    <row r="27" spans="1:10" ht="8.25" customHeight="1">
      <c r="D27" s="64"/>
      <c r="E27" s="64"/>
      <c r="F27" s="64"/>
      <c r="G27" s="64"/>
      <c r="H27" s="64"/>
      <c r="I27" s="64"/>
      <c r="J27" s="64"/>
    </row>
    <row r="28" spans="1:10">
      <c r="B28" s="129" t="s">
        <v>5</v>
      </c>
      <c r="D28" s="64">
        <v>60.6</v>
      </c>
      <c r="E28" s="64"/>
      <c r="F28" s="71">
        <v>0</v>
      </c>
      <c r="G28" s="64"/>
      <c r="H28" s="154">
        <f>D28+F28</f>
        <v>60.6</v>
      </c>
      <c r="I28" s="64"/>
      <c r="J28" s="155">
        <v>60.6</v>
      </c>
    </row>
    <row r="29" spans="1:10" ht="8.25" customHeight="1">
      <c r="D29" s="73"/>
      <c r="E29" s="72"/>
      <c r="F29" s="72"/>
      <c r="G29" s="72"/>
      <c r="H29" s="72"/>
      <c r="I29" s="64"/>
      <c r="J29" s="73"/>
    </row>
    <row r="30" spans="1:10" s="138" customFormat="1" ht="14.25" customHeight="1">
      <c r="A30" s="137" t="s">
        <v>99</v>
      </c>
      <c r="B30" s="137"/>
      <c r="D30" s="72">
        <f>D26-D28</f>
        <v>283.29999999999961</v>
      </c>
      <c r="E30" s="72"/>
      <c r="F30" s="72">
        <f>F26-F28</f>
        <v>19.3</v>
      </c>
      <c r="G30" s="72"/>
      <c r="H30" s="72">
        <f>H26-H28</f>
        <v>302.59999999999962</v>
      </c>
      <c r="I30" s="74"/>
      <c r="J30" s="72">
        <f>+J26-J28</f>
        <v>283.29999999999961</v>
      </c>
    </row>
    <row r="31" spans="1:10" ht="16.5" customHeight="1">
      <c r="B31" s="129" t="s">
        <v>104</v>
      </c>
      <c r="D31" s="64">
        <v>54.5</v>
      </c>
      <c r="E31" s="64"/>
      <c r="F31" s="71">
        <f>'P&amp;L QTD - 2009'!F31</f>
        <v>1.7</v>
      </c>
      <c r="G31" s="64"/>
      <c r="H31" s="154">
        <f>SUM(D31:F31)</f>
        <v>56.2</v>
      </c>
      <c r="I31" s="64"/>
      <c r="J31" s="155">
        <v>54.5</v>
      </c>
    </row>
    <row r="32" spans="1:10" s="138" customFormat="1" ht="16.5" customHeight="1">
      <c r="A32" s="137" t="s">
        <v>94</v>
      </c>
      <c r="D32" s="75">
        <f>D30-D31</f>
        <v>228.79999999999961</v>
      </c>
      <c r="E32" s="72"/>
      <c r="F32" s="75">
        <f>+F30-F31</f>
        <v>17.600000000000001</v>
      </c>
      <c r="G32" s="72"/>
      <c r="H32" s="75">
        <f>H30-H31</f>
        <v>246.39999999999964</v>
      </c>
      <c r="I32" s="63"/>
      <c r="J32" s="75">
        <f>J30-J31</f>
        <v>228.79999999999961</v>
      </c>
    </row>
    <row r="33" spans="1:47" ht="8.25" customHeight="1">
      <c r="A33" s="146"/>
      <c r="D33" s="72"/>
      <c r="E33" s="72"/>
      <c r="F33" s="72"/>
      <c r="G33" s="72"/>
      <c r="H33" s="72"/>
      <c r="I33" s="64"/>
      <c r="J33" s="72"/>
    </row>
    <row r="34" spans="1:47" s="138" customFormat="1" ht="16.5" customHeight="1">
      <c r="A34" s="137"/>
      <c r="B34" s="129" t="s">
        <v>85</v>
      </c>
      <c r="D34" s="71">
        <v>2</v>
      </c>
      <c r="E34" s="72"/>
      <c r="F34" s="71">
        <v>0</v>
      </c>
      <c r="G34" s="72"/>
      <c r="H34" s="154">
        <f>D34+F34</f>
        <v>2</v>
      </c>
      <c r="I34" s="63"/>
      <c r="J34" s="154">
        <v>2</v>
      </c>
    </row>
    <row r="35" spans="1:47" ht="8.25" customHeight="1">
      <c r="A35" s="146"/>
      <c r="D35" s="76"/>
      <c r="E35" s="76"/>
      <c r="F35" s="76"/>
      <c r="G35" s="76"/>
      <c r="H35" s="76"/>
      <c r="I35" s="64"/>
      <c r="J35" s="76"/>
    </row>
    <row r="36" spans="1:47">
      <c r="A36" s="137" t="s">
        <v>95</v>
      </c>
      <c r="B36" s="137"/>
      <c r="D36" s="76"/>
      <c r="E36" s="76"/>
      <c r="F36" s="76"/>
      <c r="G36" s="76"/>
      <c r="H36" s="76"/>
      <c r="I36" s="64"/>
      <c r="J36" s="76"/>
    </row>
    <row r="37" spans="1:47" ht="13.5" customHeight="1">
      <c r="A37" s="137"/>
      <c r="B37" s="137" t="s">
        <v>64</v>
      </c>
      <c r="D37" s="71">
        <f>D32-D34</f>
        <v>226.79999999999961</v>
      </c>
      <c r="E37" s="72"/>
      <c r="F37" s="71">
        <f>F32-F34</f>
        <v>17.600000000000001</v>
      </c>
      <c r="G37" s="72"/>
      <c r="H37" s="71">
        <f>D37+F37</f>
        <v>244.39999999999961</v>
      </c>
      <c r="I37" s="64"/>
      <c r="J37" s="71">
        <f>J32-J34</f>
        <v>226.79999999999961</v>
      </c>
    </row>
    <row r="38" spans="1:47" ht="13.5" customHeight="1">
      <c r="A38" s="140"/>
      <c r="D38" s="76"/>
      <c r="E38" s="76"/>
      <c r="F38" s="76"/>
      <c r="G38" s="76"/>
      <c r="H38" s="76"/>
      <c r="I38" s="64"/>
      <c r="J38" s="76"/>
    </row>
    <row r="39" spans="1:47">
      <c r="B39" s="207" t="s">
        <v>73</v>
      </c>
      <c r="C39" s="207"/>
      <c r="D39" s="156">
        <v>-5.8</v>
      </c>
      <c r="E39" s="77"/>
      <c r="F39" s="77">
        <v>0</v>
      </c>
      <c r="G39" s="77"/>
      <c r="H39" s="77">
        <f>SUM(D39:F39)</f>
        <v>-5.8</v>
      </c>
      <c r="I39" s="64"/>
      <c r="J39" s="156">
        <v>-5.8</v>
      </c>
    </row>
    <row r="40" spans="1:47" ht="12.75" customHeight="1">
      <c r="A40" s="78"/>
      <c r="B40" s="129" t="s">
        <v>72</v>
      </c>
      <c r="D40" s="154">
        <v>-3.3</v>
      </c>
      <c r="E40" s="72"/>
      <c r="F40" s="71">
        <v>0</v>
      </c>
      <c r="G40" s="72"/>
      <c r="H40" s="71">
        <f>SUM(D40:F40)</f>
        <v>-3.3</v>
      </c>
      <c r="I40" s="64"/>
      <c r="J40" s="154">
        <v>-3.3</v>
      </c>
    </row>
    <row r="41" spans="1:47" s="138" customFormat="1" ht="14.25" customHeight="1">
      <c r="A41" s="137" t="s">
        <v>117</v>
      </c>
      <c r="D41" s="79">
        <f>D39-D40</f>
        <v>-2.5</v>
      </c>
      <c r="E41" s="74"/>
      <c r="F41" s="79">
        <f>F39-F40</f>
        <v>0</v>
      </c>
      <c r="G41" s="74"/>
      <c r="H41" s="79">
        <f>H39-H40</f>
        <v>-2.5</v>
      </c>
      <c r="I41" s="74"/>
      <c r="J41" s="71">
        <f>J39-J40</f>
        <v>-2.5</v>
      </c>
    </row>
    <row r="42" spans="1:47" ht="8.25" customHeight="1">
      <c r="A42" s="78"/>
      <c r="B42" s="146"/>
      <c r="D42" s="64"/>
      <c r="E42" s="64"/>
      <c r="F42" s="64"/>
      <c r="G42" s="64"/>
      <c r="H42" s="64"/>
      <c r="I42" s="64"/>
      <c r="J42" s="80"/>
    </row>
    <row r="43" spans="1:47" s="138" customFormat="1" ht="16.5" customHeight="1" thickBot="1">
      <c r="A43" s="137" t="s">
        <v>96</v>
      </c>
      <c r="B43" s="147"/>
      <c r="C43" s="147"/>
      <c r="D43" s="81">
        <f>D37+D41</f>
        <v>224.29999999999961</v>
      </c>
      <c r="E43" s="82"/>
      <c r="F43" s="81">
        <f>F41+F37</f>
        <v>17.600000000000001</v>
      </c>
      <c r="G43" s="82"/>
      <c r="H43" s="81">
        <f>H37+H41</f>
        <v>241.89999999999961</v>
      </c>
      <c r="I43" s="83"/>
      <c r="J43" s="81">
        <f>J41+J37</f>
        <v>224.29999999999961</v>
      </c>
    </row>
    <row r="44" spans="1:47" s="130" customFormat="1" ht="13.5" thickTop="1">
      <c r="D44" s="64"/>
      <c r="E44" s="64"/>
      <c r="F44" s="64"/>
      <c r="G44" s="64"/>
      <c r="H44" s="64"/>
      <c r="I44" s="64"/>
      <c r="J44" s="84"/>
    </row>
    <row r="45" spans="1:47" s="130" customFormat="1" ht="6" customHeight="1">
      <c r="D45" s="64"/>
      <c r="E45" s="64"/>
      <c r="F45" s="64"/>
      <c r="G45" s="64"/>
      <c r="H45" s="64"/>
      <c r="I45" s="64"/>
      <c r="J45" s="84"/>
    </row>
    <row r="46" spans="1:47" s="138" customFormat="1" ht="12">
      <c r="A46" s="137" t="s">
        <v>69</v>
      </c>
      <c r="B46" s="137"/>
      <c r="D46" s="85"/>
      <c r="E46" s="85"/>
      <c r="F46" s="85"/>
      <c r="G46" s="85"/>
      <c r="H46" s="85"/>
      <c r="I46" s="86"/>
      <c r="J46" s="87"/>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row>
    <row r="47" spans="1:47" ht="13.5">
      <c r="A47" s="146"/>
      <c r="B47" s="148" t="s">
        <v>36</v>
      </c>
      <c r="D47" s="157">
        <v>2.84</v>
      </c>
      <c r="E47" s="89"/>
      <c r="F47" s="89">
        <v>0.22</v>
      </c>
      <c r="G47" s="89"/>
      <c r="H47" s="89">
        <f>SUM(D47:F47)</f>
        <v>3.06</v>
      </c>
      <c r="I47" s="90"/>
      <c r="J47" s="157">
        <v>2.84</v>
      </c>
    </row>
    <row r="48" spans="1:47" ht="13.5">
      <c r="A48" s="146"/>
      <c r="B48" s="148" t="s">
        <v>37</v>
      </c>
      <c r="D48" s="161">
        <v>-0.03</v>
      </c>
      <c r="E48" s="92"/>
      <c r="F48" s="92">
        <v>0</v>
      </c>
      <c r="G48" s="92"/>
      <c r="H48" s="92">
        <f>SUM(D48:F48)</f>
        <v>-0.03</v>
      </c>
      <c r="I48" s="90"/>
      <c r="J48" s="161">
        <v>-0.03</v>
      </c>
    </row>
    <row r="49" spans="1:10" ht="13.5">
      <c r="A49" s="146"/>
      <c r="B49" s="148" t="s">
        <v>97</v>
      </c>
      <c r="D49" s="93">
        <f>SUM(D47:D48)</f>
        <v>2.81</v>
      </c>
      <c r="E49" s="94"/>
      <c r="F49" s="93">
        <f>F48+F47</f>
        <v>0.22</v>
      </c>
      <c r="G49" s="94"/>
      <c r="H49" s="93">
        <f>SUM(D49:F49)</f>
        <v>3.0300000000000002</v>
      </c>
      <c r="I49" s="90"/>
      <c r="J49" s="162">
        <v>2.81</v>
      </c>
    </row>
    <row r="50" spans="1:10" ht="8.25" customHeight="1">
      <c r="A50" s="140"/>
      <c r="B50" s="140"/>
      <c r="D50" s="64"/>
      <c r="E50" s="64"/>
      <c r="F50" s="64"/>
      <c r="G50" s="64"/>
      <c r="H50" s="64"/>
      <c r="I50" s="64"/>
      <c r="J50" s="64"/>
    </row>
    <row r="51" spans="1:10" s="138" customFormat="1" ht="12">
      <c r="A51" s="137" t="s">
        <v>70</v>
      </c>
      <c r="B51" s="149"/>
      <c r="D51" s="96"/>
      <c r="E51" s="96"/>
      <c r="F51" s="96"/>
      <c r="G51" s="96"/>
      <c r="H51" s="96"/>
      <c r="I51" s="97"/>
      <c r="J51" s="96"/>
    </row>
    <row r="52" spans="1:10" ht="13.5">
      <c r="A52" s="146"/>
      <c r="B52" s="148" t="s">
        <v>36</v>
      </c>
      <c r="D52" s="157">
        <v>2.82</v>
      </c>
      <c r="E52" s="89"/>
      <c r="F52" s="89">
        <v>0.22</v>
      </c>
      <c r="G52" s="89"/>
      <c r="H52" s="89">
        <f>SUM(D52:F52)</f>
        <v>3.04</v>
      </c>
      <c r="I52" s="90"/>
      <c r="J52" s="157">
        <v>2.82</v>
      </c>
    </row>
    <row r="53" spans="1:10" s="151" customFormat="1" ht="13.5">
      <c r="A53" s="150"/>
      <c r="B53" s="148" t="s">
        <v>37</v>
      </c>
      <c r="D53" s="161">
        <v>-0.03</v>
      </c>
      <c r="E53" s="92"/>
      <c r="F53" s="92">
        <v>0</v>
      </c>
      <c r="G53" s="92"/>
      <c r="H53" s="92">
        <f>SUM(D53:F53)</f>
        <v>-0.03</v>
      </c>
      <c r="I53" s="92"/>
      <c r="J53" s="161">
        <v>-0.03</v>
      </c>
    </row>
    <row r="54" spans="1:10" ht="13.5">
      <c r="A54" s="146"/>
      <c r="B54" s="148" t="s">
        <v>98</v>
      </c>
      <c r="D54" s="93">
        <f>SUM(D52:D53)</f>
        <v>2.79</v>
      </c>
      <c r="E54" s="94"/>
      <c r="F54" s="93">
        <f>F53+F52</f>
        <v>0.22</v>
      </c>
      <c r="G54" s="94"/>
      <c r="H54" s="93">
        <f>SUM(D54:F54)</f>
        <v>3.0100000000000002</v>
      </c>
      <c r="I54" s="90"/>
      <c r="J54" s="162">
        <v>2.79</v>
      </c>
    </row>
    <row r="55" spans="1:10">
      <c r="A55" s="140"/>
      <c r="B55" s="140"/>
      <c r="D55" s="64"/>
      <c r="E55" s="64"/>
      <c r="F55" s="64"/>
      <c r="G55" s="64"/>
      <c r="H55" s="64"/>
      <c r="I55" s="64"/>
      <c r="J55" s="84"/>
    </row>
    <row r="56" spans="1:10" s="138" customFormat="1" ht="13.5" thickBot="1">
      <c r="A56" s="137" t="s">
        <v>9</v>
      </c>
      <c r="B56" s="152"/>
      <c r="D56" s="163">
        <v>1.3</v>
      </c>
      <c r="E56" s="99"/>
      <c r="F56" s="99"/>
      <c r="G56" s="99"/>
      <c r="H56" s="163">
        <v>1.3</v>
      </c>
      <c r="I56" s="100"/>
      <c r="J56" s="163">
        <v>1.3</v>
      </c>
    </row>
    <row r="57" spans="1:10" ht="9.75" customHeight="1" thickTop="1">
      <c r="A57" s="146"/>
      <c r="B57" s="140"/>
      <c r="D57" s="84"/>
      <c r="E57" s="84"/>
      <c r="F57" s="84"/>
      <c r="G57" s="84"/>
      <c r="H57" s="84"/>
      <c r="I57" s="64"/>
      <c r="J57" s="84"/>
    </row>
    <row r="58" spans="1:10" s="138" customFormat="1" ht="12">
      <c r="A58" s="137" t="s">
        <v>10</v>
      </c>
      <c r="B58" s="152"/>
      <c r="D58" s="87"/>
      <c r="E58" s="88"/>
      <c r="F58" s="88"/>
      <c r="G58" s="88"/>
      <c r="H58" s="88"/>
      <c r="I58" s="88"/>
      <c r="J58" s="87"/>
    </row>
    <row r="59" spans="1:10" ht="13.5" thickBot="1">
      <c r="B59" s="148" t="s">
        <v>7</v>
      </c>
      <c r="C59" s="153"/>
      <c r="D59" s="164">
        <v>79788</v>
      </c>
      <c r="E59" s="102"/>
      <c r="F59" s="101">
        <f>D59</f>
        <v>79788</v>
      </c>
      <c r="G59" s="102"/>
      <c r="H59" s="101">
        <f>F59</f>
        <v>79788</v>
      </c>
      <c r="I59" s="102"/>
      <c r="J59" s="164">
        <v>79788</v>
      </c>
    </row>
    <row r="60" spans="1:10" ht="14.25" thickTop="1" thickBot="1">
      <c r="B60" s="148" t="s">
        <v>8</v>
      </c>
      <c r="C60" s="153"/>
      <c r="D60" s="164">
        <v>80396</v>
      </c>
      <c r="E60" s="102"/>
      <c r="F60" s="101">
        <f>D60</f>
        <v>80396</v>
      </c>
      <c r="G60" s="102"/>
      <c r="H60" s="101">
        <f>F60</f>
        <v>80396</v>
      </c>
      <c r="I60" s="102"/>
      <c r="J60" s="164">
        <v>80396</v>
      </c>
    </row>
    <row r="61" spans="1:10" ht="13.5" thickTop="1">
      <c r="I61" s="130"/>
    </row>
    <row r="62" spans="1:10">
      <c r="B62" s="187"/>
      <c r="C62" s="187"/>
      <c r="D62" s="188"/>
      <c r="E62" s="188"/>
      <c r="F62" s="188"/>
      <c r="G62" s="188"/>
      <c r="H62" s="188"/>
      <c r="I62" s="187"/>
      <c r="J62" s="189"/>
    </row>
    <row r="63" spans="1:10" ht="13.5" customHeight="1">
      <c r="A63" s="127">
        <v>1</v>
      </c>
      <c r="B63" s="199" t="s">
        <v>149</v>
      </c>
      <c r="C63" s="204"/>
      <c r="D63" s="204"/>
      <c r="E63" s="204"/>
      <c r="F63" s="204"/>
      <c r="G63" s="204"/>
      <c r="H63" s="204"/>
      <c r="I63" s="204"/>
      <c r="J63" s="204"/>
    </row>
    <row r="64" spans="1:10">
      <c r="B64" s="186"/>
      <c r="C64" s="187"/>
      <c r="D64" s="188"/>
      <c r="E64" s="188"/>
      <c r="F64" s="188"/>
      <c r="G64" s="188"/>
      <c r="H64" s="188"/>
      <c r="I64" s="187"/>
      <c r="J64" s="189"/>
    </row>
    <row r="65" spans="1:10" ht="39" customHeight="1">
      <c r="A65" s="127">
        <v>2</v>
      </c>
      <c r="B65" s="198" t="s">
        <v>124</v>
      </c>
      <c r="C65" s="199"/>
      <c r="D65" s="200"/>
      <c r="E65" s="200"/>
      <c r="F65" s="200"/>
      <c r="G65" s="200"/>
      <c r="H65" s="200"/>
      <c r="I65" s="199"/>
      <c r="J65" s="201"/>
    </row>
    <row r="66" spans="1:10">
      <c r="B66" s="187"/>
      <c r="C66" s="187"/>
      <c r="D66" s="188"/>
      <c r="E66" s="188"/>
      <c r="F66" s="188"/>
      <c r="G66" s="188"/>
      <c r="H66" s="188"/>
      <c r="I66" s="187"/>
      <c r="J66" s="189"/>
    </row>
    <row r="67" spans="1:10" ht="26.25" customHeight="1">
      <c r="A67" s="127"/>
      <c r="B67" s="233"/>
      <c r="C67" s="234"/>
      <c r="D67" s="235"/>
      <c r="E67" s="235"/>
      <c r="F67" s="235"/>
      <c r="G67" s="235"/>
      <c r="H67" s="235"/>
      <c r="I67" s="234"/>
      <c r="J67" s="236"/>
    </row>
  </sheetData>
  <mergeCells count="9">
    <mergeCell ref="B63:J63"/>
    <mergeCell ref="B65:J65"/>
    <mergeCell ref="B67:J67"/>
    <mergeCell ref="A2:J2"/>
    <mergeCell ref="A4:J4"/>
    <mergeCell ref="A5:J5"/>
    <mergeCell ref="A6:J6"/>
    <mergeCell ref="D8:J8"/>
    <mergeCell ref="B39:C39"/>
  </mergeCells>
  <phoneticPr fontId="63" type="noConversion"/>
  <pageMargins left="0.75" right="0.75" top="1" bottom="1" header="0.5" footer="0.5"/>
  <pageSetup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P&amp;L QTD - 2010</vt:lpstr>
      <vt:lpstr>P&amp;L YTD - 2010</vt:lpstr>
      <vt:lpstr>BS</vt:lpstr>
      <vt:lpstr>CF QTD</vt:lpstr>
      <vt:lpstr>CF YTD</vt:lpstr>
      <vt:lpstr>Segments QTD - 2010</vt:lpstr>
      <vt:lpstr>Segments YTD - 2010</vt:lpstr>
      <vt:lpstr>P&amp;L QTD - 2009</vt:lpstr>
      <vt:lpstr>P&amp;L YTD - 2009</vt:lpstr>
      <vt:lpstr>Segments QTD - 2009</vt:lpstr>
      <vt:lpstr>Segments YTD - 2009</vt:lpstr>
      <vt:lpstr>'CF QTD'!Print_Area</vt:lpstr>
      <vt:lpstr>'CF YTD'!Print_Area</vt:lpstr>
      <vt:lpstr>'Segments QTD - 2009'!Print_Area</vt:lpstr>
      <vt:lpstr>'Segments QTD - 2010'!Print_Area</vt:lpstr>
      <vt:lpstr>'Segments YTD - 2009'!Print_Area</vt:lpstr>
      <vt:lpstr>'Segments YTD - 2010'!Print_Area</vt:lpstr>
    </vt:vector>
  </TitlesOfParts>
  <Company>Stanley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DAR0718</dc:creator>
  <cp:lastModifiedBy>Administrator</cp:lastModifiedBy>
  <cp:lastPrinted>2011-01-26T18:46:31Z</cp:lastPrinted>
  <dcterms:created xsi:type="dcterms:W3CDTF">2002-01-24T01:00:26Z</dcterms:created>
  <dcterms:modified xsi:type="dcterms:W3CDTF">2011-01-26T23:17:18Z</dcterms:modified>
</cp:coreProperties>
</file>